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U:\DR028\DRAO\SEE\2-PUBLICATIONS\Météo_communes_cantons_epci\Pour Fichiers Intranet\septembre 2023\"/>
    </mc:Choice>
  </mc:AlternateContent>
  <bookViews>
    <workbookView xWindow="600" yWindow="204" windowWidth="16380" windowHeight="6348" tabRatio="786"/>
  </bookViews>
  <sheets>
    <sheet name="Profil" sheetId="68" r:id="rId1"/>
    <sheet name="Alim" sheetId="69" r:id="rId2"/>
    <sheet name="Date" sheetId="30" state="hidden" r:id="rId3"/>
    <sheet name="Nomen" sheetId="7" state="hidden" r:id="rId4"/>
    <sheet name="Nomen2" sheetId="29" state="hidden" r:id="rId5"/>
    <sheet name="DEFMABCDE_BOE" sheetId="38" state="hidden" r:id="rId6"/>
    <sheet name="DEFMABC" sheetId="70" state="hidden" r:id="rId7"/>
    <sheet name="DEFMABC_BOE" sheetId="39" state="hidden" r:id="rId8"/>
    <sheet name="Entree" sheetId="37" state="hidden" r:id="rId9"/>
    <sheet name="Sortie" sheetId="36" state="hidden" r:id="rId10"/>
    <sheet name="Métiers" sheetId="71" state="hidden" r:id="rId11"/>
    <sheet name="rome" sheetId="72" state="hidden" r:id="rId12"/>
    <sheet name="Formations" sheetId="73" state="hidden" r:id="rId13"/>
  </sheets>
  <definedNames>
    <definedName name="_xlnm._FilterDatabase" localSheetId="5" hidden="1">DEFMABCDE_BOE!$A$1:$L$28</definedName>
    <definedName name="Communes">Nomen2!$B$2:$C$610</definedName>
    <definedName name="Print_Area" localSheetId="0">Profil!$A$1:$W$79</definedName>
    <definedName name="_xlnm.Print_Area" localSheetId="0">Profil!$A$1:$W$77</definedName>
  </definedNames>
  <calcPr calcId="152511"/>
  <webPublishObjects count="1">
    <webPublishObject id="13907" divId="Maquette_météo_13907" destinationFile="D:\Documents and Settings\ICGO0420\Bureau\Page.htm"/>
  </webPublishObjects>
</workbook>
</file>

<file path=xl/calcChain.xml><?xml version="1.0" encoding="utf-8"?>
<calcChain xmlns="http://schemas.openxmlformats.org/spreadsheetml/2006/main">
  <c r="A6473" i="71" l="1"/>
  <c r="B6473" i="71"/>
  <c r="A6474" i="71"/>
  <c r="B6474" i="71"/>
  <c r="A6475" i="71"/>
  <c r="B6475" i="71"/>
  <c r="A6476" i="71"/>
  <c r="B6476" i="71"/>
  <c r="A6477" i="71"/>
  <c r="B6477" i="71"/>
  <c r="A6478" i="71"/>
  <c r="B6478" i="71"/>
  <c r="A6479" i="71"/>
  <c r="B6479" i="71"/>
  <c r="A6480" i="71"/>
  <c r="B6480" i="71"/>
  <c r="A6481" i="71"/>
  <c r="B6481" i="71"/>
  <c r="A6482" i="71"/>
  <c r="B6482" i="71"/>
  <c r="A6483" i="71"/>
  <c r="B6483" i="71"/>
  <c r="A6484" i="71"/>
  <c r="B6484" i="71"/>
  <c r="A6485" i="71"/>
  <c r="B6485" i="71"/>
  <c r="A6486" i="71"/>
  <c r="B6486" i="71"/>
  <c r="A6487" i="71"/>
  <c r="B6487" i="71"/>
  <c r="A6488" i="71"/>
  <c r="B6488" i="71"/>
  <c r="A6489" i="71"/>
  <c r="B6489" i="71"/>
  <c r="A6490" i="71"/>
  <c r="B6490" i="71"/>
  <c r="A6491" i="71"/>
  <c r="B6491" i="71"/>
  <c r="A6492" i="71"/>
  <c r="B6492" i="71"/>
  <c r="A6493" i="71"/>
  <c r="B6493" i="71"/>
  <c r="A6494" i="71"/>
  <c r="B6494" i="71"/>
  <c r="A6495" i="71"/>
  <c r="B6495" i="71"/>
  <c r="A6496" i="71"/>
  <c r="B6496" i="71"/>
  <c r="A6497" i="71"/>
  <c r="B6497" i="71"/>
  <c r="A6498" i="71"/>
  <c r="B6498" i="71"/>
  <c r="A6499" i="71"/>
  <c r="B6499" i="71"/>
  <c r="A6500" i="71"/>
  <c r="B6500" i="71"/>
  <c r="A6501" i="71"/>
  <c r="B6501" i="71"/>
  <c r="A6502" i="71"/>
  <c r="B6502" i="71"/>
  <c r="A6503" i="71"/>
  <c r="B6503" i="71"/>
  <c r="A6504" i="71"/>
  <c r="B6504" i="71"/>
  <c r="A6505" i="71"/>
  <c r="B6505" i="71"/>
  <c r="A6506" i="71"/>
  <c r="B6506" i="71"/>
  <c r="A6507" i="71"/>
  <c r="B6507" i="71"/>
  <c r="A6508" i="71"/>
  <c r="B6508" i="71"/>
  <c r="A6509" i="71"/>
  <c r="B6509" i="71"/>
  <c r="A6510" i="71"/>
  <c r="B6510" i="71"/>
  <c r="A6511" i="71"/>
  <c r="B6511" i="71"/>
  <c r="A6512" i="71"/>
  <c r="B6512" i="71"/>
  <c r="A6513" i="71"/>
  <c r="B6513" i="71"/>
  <c r="A6514" i="71"/>
  <c r="B6514" i="71"/>
  <c r="A6515" i="71"/>
  <c r="B6515" i="71"/>
  <c r="A6516" i="71"/>
  <c r="B6516" i="71"/>
  <c r="A6517" i="71"/>
  <c r="B6517" i="71"/>
  <c r="A6518" i="71"/>
  <c r="B6518" i="71"/>
  <c r="A6519" i="71"/>
  <c r="B6519" i="71"/>
  <c r="A6520" i="71"/>
  <c r="B6520" i="71"/>
  <c r="A6521" i="71"/>
  <c r="B6521" i="71"/>
  <c r="A6522" i="71"/>
  <c r="B6522" i="71"/>
  <c r="A6523" i="71"/>
  <c r="B6523" i="71"/>
  <c r="A6524" i="71"/>
  <c r="B6524" i="71"/>
  <c r="A6525" i="71"/>
  <c r="B6525" i="71"/>
  <c r="A6526" i="71"/>
  <c r="B6526" i="71"/>
  <c r="A6527" i="71"/>
  <c r="B6527" i="71"/>
  <c r="A6528" i="71"/>
  <c r="B6528" i="71"/>
  <c r="A6529" i="71"/>
  <c r="B6529" i="71"/>
  <c r="A6530" i="71"/>
  <c r="B6530" i="71"/>
  <c r="A6531" i="71"/>
  <c r="B6531" i="71"/>
  <c r="A6532" i="71"/>
  <c r="B6532" i="71"/>
  <c r="A6533" i="71"/>
  <c r="B6533" i="71"/>
  <c r="A6534" i="71"/>
  <c r="B6534" i="71"/>
  <c r="A6535" i="71"/>
  <c r="B6535" i="71"/>
  <c r="A6536" i="71"/>
  <c r="B6536" i="71"/>
  <c r="A6537" i="71"/>
  <c r="B6537" i="71"/>
  <c r="A6538" i="71"/>
  <c r="B6538" i="71"/>
  <c r="A6539" i="71"/>
  <c r="B6539" i="71"/>
  <c r="A6540" i="71"/>
  <c r="B6540" i="71"/>
  <c r="A214" i="73" l="1"/>
  <c r="B214" i="73" s="1"/>
  <c r="A215" i="73"/>
  <c r="B215" i="73" s="1"/>
  <c r="A216" i="73"/>
  <c r="B216" i="73" s="1"/>
  <c r="A217" i="73"/>
  <c r="B217" i="73" s="1"/>
  <c r="A218" i="73"/>
  <c r="B218" i="73" s="1"/>
  <c r="A219" i="73"/>
  <c r="B219" i="73" s="1"/>
  <c r="A220" i="73"/>
  <c r="B220" i="73" s="1"/>
  <c r="A221" i="73"/>
  <c r="B221" i="73" s="1"/>
  <c r="A222" i="73"/>
  <c r="B222" i="73" s="1"/>
  <c r="A223" i="73"/>
  <c r="B223" i="73" s="1"/>
  <c r="A224" i="73"/>
  <c r="B224" i="73" s="1"/>
  <c r="A225" i="73"/>
  <c r="B225" i="73" s="1"/>
  <c r="A226" i="73"/>
  <c r="B226" i="73" s="1"/>
  <c r="A227" i="73"/>
  <c r="B227" i="73" s="1"/>
  <c r="A228" i="73"/>
  <c r="B228" i="73" s="1"/>
  <c r="A229" i="73"/>
  <c r="B229" i="73" s="1"/>
  <c r="A230" i="73"/>
  <c r="B230" i="73" s="1"/>
  <c r="A231" i="73"/>
  <c r="B231" i="73" s="1"/>
  <c r="A232" i="73"/>
  <c r="B232" i="73" s="1"/>
  <c r="A233" i="73"/>
  <c r="B233" i="73" s="1"/>
  <c r="A234" i="73"/>
  <c r="B234" i="73" s="1"/>
  <c r="A235" i="73"/>
  <c r="B235" i="73" s="1"/>
  <c r="A236" i="73"/>
  <c r="B236" i="73" s="1"/>
  <c r="A237" i="73"/>
  <c r="B237" i="73" s="1"/>
  <c r="A238" i="73"/>
  <c r="B238" i="73" s="1"/>
  <c r="A239" i="73"/>
  <c r="B239" i="73" s="1"/>
  <c r="A240" i="73"/>
  <c r="B240" i="73" s="1"/>
  <c r="A241" i="73"/>
  <c r="B241" i="73" s="1"/>
  <c r="A242" i="73"/>
  <c r="B242" i="73" s="1"/>
  <c r="A243" i="73"/>
  <c r="B243" i="73" s="1"/>
  <c r="A244" i="73"/>
  <c r="B244" i="73" s="1"/>
  <c r="A245" i="73"/>
  <c r="B245" i="73" s="1"/>
  <c r="A246" i="73"/>
  <c r="B246" i="73" s="1"/>
  <c r="A247" i="73"/>
  <c r="B247" i="73" s="1"/>
  <c r="A248" i="73"/>
  <c r="B248" i="73" s="1"/>
  <c r="A249" i="73"/>
  <c r="B249" i="73" s="1"/>
  <c r="A250" i="73"/>
  <c r="B250" i="73" s="1"/>
  <c r="A251" i="73"/>
  <c r="B251" i="73" s="1"/>
  <c r="A252" i="73"/>
  <c r="B252" i="73" s="1"/>
  <c r="A253" i="73"/>
  <c r="B253" i="73" s="1"/>
  <c r="A254" i="73"/>
  <c r="B254" i="73" s="1"/>
  <c r="A255" i="73"/>
  <c r="B255" i="73" s="1"/>
  <c r="A256" i="73"/>
  <c r="B256" i="73" s="1"/>
  <c r="A257" i="73"/>
  <c r="B257" i="73" s="1"/>
  <c r="A213" i="73"/>
  <c r="B213" i="73" s="1"/>
  <c r="A6023" i="71" l="1"/>
  <c r="B6023" i="71"/>
  <c r="A6024" i="71"/>
  <c r="B6024" i="71"/>
  <c r="A6025" i="71"/>
  <c r="B6025" i="71"/>
  <c r="A6026" i="71"/>
  <c r="B6026" i="71"/>
  <c r="A6027" i="71"/>
  <c r="B6027" i="71"/>
  <c r="A6028" i="71"/>
  <c r="B6028" i="71"/>
  <c r="A6029" i="71"/>
  <c r="B6029" i="71"/>
  <c r="A6030" i="71"/>
  <c r="B6030" i="71"/>
  <c r="A6031" i="71"/>
  <c r="B6031" i="71"/>
  <c r="A6032" i="71"/>
  <c r="B6032" i="71"/>
  <c r="A6033" i="71"/>
  <c r="B6033" i="71"/>
  <c r="A6034" i="71"/>
  <c r="B6034" i="71"/>
  <c r="A6035" i="71"/>
  <c r="B6035" i="71"/>
  <c r="A6036" i="71"/>
  <c r="B6036" i="71"/>
  <c r="A6037" i="71"/>
  <c r="B6037" i="71"/>
  <c r="A6038" i="71"/>
  <c r="B6038" i="71"/>
  <c r="A6039" i="71"/>
  <c r="B6039" i="71"/>
  <c r="A6040" i="71"/>
  <c r="B6040" i="71"/>
  <c r="A6041" i="71"/>
  <c r="B6041" i="71"/>
  <c r="A6042" i="71"/>
  <c r="B6042" i="71"/>
  <c r="A6043" i="71"/>
  <c r="B6043" i="71"/>
  <c r="A6044" i="71"/>
  <c r="B6044" i="71"/>
  <c r="A6045" i="71"/>
  <c r="B6045" i="71"/>
  <c r="A6046" i="71"/>
  <c r="B6046" i="71"/>
  <c r="A6047" i="71"/>
  <c r="B6047" i="71"/>
  <c r="A6048" i="71"/>
  <c r="B6048" i="71"/>
  <c r="A6049" i="71"/>
  <c r="B6049" i="71"/>
  <c r="A6050" i="71"/>
  <c r="B6050" i="71"/>
  <c r="A6051" i="71"/>
  <c r="B6051" i="71"/>
  <c r="A6052" i="71"/>
  <c r="B6052" i="71"/>
  <c r="A6053" i="71"/>
  <c r="B6053" i="71"/>
  <c r="A6054" i="71"/>
  <c r="B6054" i="71"/>
  <c r="A6055" i="71"/>
  <c r="B6055" i="71"/>
  <c r="A6056" i="71"/>
  <c r="B6056" i="71"/>
  <c r="A6057" i="71"/>
  <c r="B6057" i="71"/>
  <c r="A6058" i="71"/>
  <c r="B6058" i="71"/>
  <c r="A6059" i="71"/>
  <c r="B6059" i="71"/>
  <c r="A6060" i="71"/>
  <c r="B6060" i="71"/>
  <c r="A6061" i="71"/>
  <c r="B6061" i="71"/>
  <c r="A6062" i="71"/>
  <c r="B6062" i="71"/>
  <c r="A6063" i="71"/>
  <c r="B6063" i="71"/>
  <c r="A6064" i="71"/>
  <c r="B6064" i="71"/>
  <c r="A6065" i="71"/>
  <c r="B6065" i="71"/>
  <c r="A6066" i="71"/>
  <c r="B6066" i="71"/>
  <c r="A6067" i="71"/>
  <c r="B6067" i="71"/>
  <c r="A6068" i="71"/>
  <c r="B6068" i="71"/>
  <c r="A6069" i="71"/>
  <c r="B6069" i="71"/>
  <c r="A6070" i="71"/>
  <c r="B6070" i="71"/>
  <c r="A6071" i="71"/>
  <c r="B6071" i="71"/>
  <c r="A6072" i="71"/>
  <c r="B6072" i="71"/>
  <c r="A6073" i="71"/>
  <c r="B6073" i="71"/>
  <c r="A6074" i="71"/>
  <c r="B6074" i="71"/>
  <c r="A6075" i="71"/>
  <c r="B6075" i="71"/>
  <c r="A6076" i="71"/>
  <c r="B6076" i="71"/>
  <c r="A6077" i="71"/>
  <c r="B6077" i="71"/>
  <c r="A6078" i="71"/>
  <c r="B6078" i="71"/>
  <c r="A6079" i="71"/>
  <c r="B6079" i="71"/>
  <c r="A6080" i="71"/>
  <c r="B6080" i="71"/>
  <c r="A6081" i="71"/>
  <c r="B6081" i="71"/>
  <c r="A6082" i="71"/>
  <c r="B6082" i="71"/>
  <c r="A6083" i="71"/>
  <c r="B6083" i="71"/>
  <c r="A6084" i="71"/>
  <c r="B6084" i="71"/>
  <c r="A6085" i="71"/>
  <c r="B6085" i="71"/>
  <c r="A6086" i="71"/>
  <c r="B6086" i="71"/>
  <c r="A6087" i="71"/>
  <c r="B6087" i="71"/>
  <c r="A6088" i="71"/>
  <c r="B6088" i="71"/>
  <c r="A6089" i="71"/>
  <c r="B6089" i="71"/>
  <c r="A6090" i="71"/>
  <c r="B6090" i="71"/>
  <c r="A6091" i="71"/>
  <c r="B6091" i="71"/>
  <c r="A6092" i="71"/>
  <c r="B6092" i="71"/>
  <c r="A6093" i="71"/>
  <c r="B6093" i="71"/>
  <c r="A6094" i="71"/>
  <c r="B6094" i="71"/>
  <c r="A6095" i="71"/>
  <c r="B6095" i="71"/>
  <c r="A6096" i="71"/>
  <c r="B6096" i="71"/>
  <c r="A6097" i="71"/>
  <c r="B6097" i="71"/>
  <c r="A6098" i="71"/>
  <c r="B6098" i="71"/>
  <c r="A6099" i="71"/>
  <c r="B6099" i="71"/>
  <c r="A6100" i="71"/>
  <c r="B6100" i="71"/>
  <c r="A6101" i="71"/>
  <c r="B6101" i="71"/>
  <c r="A6102" i="71"/>
  <c r="B6102" i="71"/>
  <c r="A6103" i="71"/>
  <c r="B6103" i="71"/>
  <c r="A6104" i="71"/>
  <c r="B6104" i="71"/>
  <c r="A6105" i="71"/>
  <c r="B6105" i="71"/>
  <c r="A6106" i="71"/>
  <c r="B6106" i="71"/>
  <c r="A6107" i="71"/>
  <c r="B6107" i="71"/>
  <c r="A6108" i="71"/>
  <c r="B6108" i="71"/>
  <c r="A6109" i="71"/>
  <c r="B6109" i="71"/>
  <c r="A6110" i="71"/>
  <c r="B6110" i="71"/>
  <c r="A6111" i="71"/>
  <c r="B6111" i="71"/>
  <c r="A6112" i="71"/>
  <c r="B6112" i="71"/>
  <c r="A6113" i="71"/>
  <c r="B6113" i="71"/>
  <c r="A6114" i="71"/>
  <c r="B6114" i="71"/>
  <c r="A6115" i="71"/>
  <c r="B6115" i="71"/>
  <c r="A6116" i="71"/>
  <c r="B6116" i="71"/>
  <c r="A6117" i="71"/>
  <c r="B6117" i="71"/>
  <c r="A6118" i="71"/>
  <c r="B6118" i="71"/>
  <c r="A6119" i="71"/>
  <c r="B6119" i="71"/>
  <c r="A6120" i="71"/>
  <c r="B6120" i="71"/>
  <c r="A6121" i="71"/>
  <c r="B6121" i="71"/>
  <c r="A6122" i="71"/>
  <c r="B6122" i="71"/>
  <c r="A6123" i="71"/>
  <c r="B6123" i="71"/>
  <c r="A6124" i="71"/>
  <c r="B6124" i="71"/>
  <c r="A6125" i="71"/>
  <c r="B6125" i="71"/>
  <c r="A6126" i="71"/>
  <c r="B6126" i="71"/>
  <c r="A6127" i="71"/>
  <c r="B6127" i="71"/>
  <c r="A6128" i="71"/>
  <c r="B6128" i="71"/>
  <c r="A6129" i="71"/>
  <c r="B6129" i="71"/>
  <c r="A6130" i="71"/>
  <c r="B6130" i="71"/>
  <c r="A6131" i="71"/>
  <c r="B6131" i="71"/>
  <c r="A6132" i="71"/>
  <c r="B6132" i="71"/>
  <c r="A6133" i="71"/>
  <c r="B6133" i="71"/>
  <c r="A6134" i="71"/>
  <c r="B6134" i="71"/>
  <c r="A6135" i="71"/>
  <c r="B6135" i="71"/>
  <c r="A6136" i="71"/>
  <c r="B6136" i="71"/>
  <c r="A6137" i="71"/>
  <c r="B6137" i="71"/>
  <c r="A6138" i="71"/>
  <c r="B6138" i="71"/>
  <c r="A6139" i="71"/>
  <c r="B6139" i="71"/>
  <c r="A6140" i="71"/>
  <c r="B6140" i="71"/>
  <c r="A6141" i="71"/>
  <c r="B6141" i="71"/>
  <c r="A6142" i="71"/>
  <c r="B6142" i="71"/>
  <c r="A6143" i="71"/>
  <c r="B6143" i="71"/>
  <c r="A6144" i="71"/>
  <c r="B6144" i="71"/>
  <c r="A6145" i="71"/>
  <c r="B6145" i="71"/>
  <c r="A6146" i="71"/>
  <c r="B6146" i="71"/>
  <c r="A6147" i="71"/>
  <c r="B6147" i="71"/>
  <c r="A6148" i="71"/>
  <c r="B6148" i="71"/>
  <c r="A6149" i="71"/>
  <c r="B6149" i="71"/>
  <c r="A6150" i="71"/>
  <c r="B6150" i="71"/>
  <c r="A6151" i="71"/>
  <c r="B6151" i="71"/>
  <c r="A6152" i="71"/>
  <c r="B6152" i="71"/>
  <c r="A6153" i="71"/>
  <c r="B6153" i="71"/>
  <c r="A6154" i="71"/>
  <c r="B6154" i="71"/>
  <c r="A6155" i="71"/>
  <c r="B6155" i="71"/>
  <c r="A6156" i="71"/>
  <c r="B6156" i="71"/>
  <c r="A6157" i="71"/>
  <c r="B6157" i="71"/>
  <c r="A6158" i="71"/>
  <c r="B6158" i="71"/>
  <c r="A6159" i="71"/>
  <c r="B6159" i="71"/>
  <c r="A6160" i="71"/>
  <c r="B6160" i="71"/>
  <c r="A6161" i="71"/>
  <c r="B6161" i="71"/>
  <c r="A6162" i="71"/>
  <c r="B6162" i="71"/>
  <c r="A6163" i="71"/>
  <c r="B6163" i="71"/>
  <c r="A6164" i="71"/>
  <c r="B6164" i="71"/>
  <c r="A6165" i="71"/>
  <c r="B6165" i="71"/>
  <c r="A6166" i="71"/>
  <c r="B6166" i="71"/>
  <c r="A6167" i="71"/>
  <c r="B6167" i="71"/>
  <c r="A6168" i="71"/>
  <c r="B6168" i="71"/>
  <c r="A6169" i="71"/>
  <c r="B6169" i="71"/>
  <c r="A6170" i="71"/>
  <c r="B6170" i="71"/>
  <c r="A6171" i="71"/>
  <c r="B6171" i="71"/>
  <c r="A6172" i="71"/>
  <c r="B6172" i="71"/>
  <c r="A6173" i="71"/>
  <c r="B6173" i="71"/>
  <c r="A6174" i="71"/>
  <c r="B6174" i="71"/>
  <c r="A6175" i="71"/>
  <c r="B6175" i="71"/>
  <c r="A6176" i="71"/>
  <c r="B6176" i="71"/>
  <c r="A6177" i="71"/>
  <c r="B6177" i="71"/>
  <c r="A6178" i="71"/>
  <c r="B6178" i="71"/>
  <c r="A6179" i="71"/>
  <c r="B6179" i="71"/>
  <c r="A6180" i="71"/>
  <c r="B6180" i="71"/>
  <c r="A6181" i="71"/>
  <c r="B6181" i="71"/>
  <c r="A6182" i="71"/>
  <c r="B6182" i="71"/>
  <c r="A6183" i="71"/>
  <c r="B6183" i="71"/>
  <c r="A6184" i="71"/>
  <c r="B6184" i="71"/>
  <c r="A6185" i="71"/>
  <c r="B6185" i="71"/>
  <c r="A6186" i="71"/>
  <c r="B6186" i="71"/>
  <c r="A6187" i="71"/>
  <c r="B6187" i="71"/>
  <c r="A6188" i="71"/>
  <c r="B6188" i="71"/>
  <c r="A6189" i="71"/>
  <c r="B6189" i="71"/>
  <c r="A6190" i="71"/>
  <c r="B6190" i="71"/>
  <c r="A6191" i="71"/>
  <c r="B6191" i="71"/>
  <c r="A6192" i="71"/>
  <c r="B6192" i="71"/>
  <c r="A6193" i="71"/>
  <c r="B6193" i="71"/>
  <c r="A6194" i="71"/>
  <c r="B6194" i="71"/>
  <c r="A6195" i="71"/>
  <c r="B6195" i="71"/>
  <c r="A6196" i="71"/>
  <c r="B6196" i="71"/>
  <c r="A6197" i="71"/>
  <c r="B6197" i="71"/>
  <c r="A6198" i="71"/>
  <c r="B6198" i="71"/>
  <c r="A6199" i="71"/>
  <c r="B6199" i="71"/>
  <c r="A6200" i="71"/>
  <c r="B6200" i="71"/>
  <c r="A6201" i="71"/>
  <c r="B6201" i="71"/>
  <c r="A6202" i="71"/>
  <c r="B6202" i="71"/>
  <c r="A6203" i="71"/>
  <c r="B6203" i="71"/>
  <c r="A6204" i="71"/>
  <c r="B6204" i="71"/>
  <c r="A6205" i="71"/>
  <c r="B6205" i="71"/>
  <c r="A6206" i="71"/>
  <c r="B6206" i="71"/>
  <c r="A6207" i="71"/>
  <c r="B6207" i="71"/>
  <c r="A6208" i="71"/>
  <c r="B6208" i="71"/>
  <c r="A6209" i="71"/>
  <c r="B6209" i="71"/>
  <c r="A6210" i="71"/>
  <c r="B6210" i="71"/>
  <c r="A6211" i="71"/>
  <c r="B6211" i="71"/>
  <c r="A6212" i="71"/>
  <c r="B6212" i="71"/>
  <c r="A6213" i="71"/>
  <c r="B6213" i="71"/>
  <c r="A6214" i="71"/>
  <c r="B6214" i="71"/>
  <c r="A6215" i="71"/>
  <c r="B6215" i="71"/>
  <c r="A6216" i="71"/>
  <c r="B6216" i="71"/>
  <c r="A6217" i="71"/>
  <c r="B6217" i="71"/>
  <c r="A6218" i="71"/>
  <c r="B6218" i="71"/>
  <c r="A6219" i="71"/>
  <c r="B6219" i="71"/>
  <c r="A6220" i="71"/>
  <c r="B6220" i="71"/>
  <c r="A6221" i="71"/>
  <c r="B6221" i="71"/>
  <c r="A6222" i="71"/>
  <c r="B6222" i="71"/>
  <c r="A6223" i="71"/>
  <c r="B6223" i="71"/>
  <c r="A6224" i="71"/>
  <c r="B6224" i="71"/>
  <c r="A6225" i="71"/>
  <c r="B6225" i="71"/>
  <c r="A6226" i="71"/>
  <c r="B6226" i="71"/>
  <c r="A6227" i="71"/>
  <c r="B6227" i="71"/>
  <c r="A6228" i="71"/>
  <c r="B6228" i="71"/>
  <c r="A6229" i="71"/>
  <c r="B6229" i="71"/>
  <c r="A6230" i="71"/>
  <c r="B6230" i="71"/>
  <c r="A6231" i="71"/>
  <c r="B6231" i="71"/>
  <c r="A6232" i="71"/>
  <c r="B6232" i="71"/>
  <c r="A6233" i="71"/>
  <c r="B6233" i="71"/>
  <c r="A6234" i="71"/>
  <c r="B6234" i="71"/>
  <c r="A6235" i="71"/>
  <c r="B6235" i="71"/>
  <c r="A6236" i="71"/>
  <c r="B6236" i="71"/>
  <c r="A6237" i="71"/>
  <c r="B6237" i="71"/>
  <c r="A6238" i="71"/>
  <c r="B6238" i="71"/>
  <c r="A6239" i="71"/>
  <c r="B6239" i="71"/>
  <c r="A6240" i="71"/>
  <c r="B6240" i="71"/>
  <c r="A6241" i="71"/>
  <c r="B6241" i="71"/>
  <c r="A6242" i="71"/>
  <c r="B6242" i="71"/>
  <c r="A6243" i="71"/>
  <c r="B6243" i="71"/>
  <c r="A6244" i="71"/>
  <c r="B6244" i="71"/>
  <c r="A6245" i="71"/>
  <c r="B6245" i="71"/>
  <c r="A6246" i="71"/>
  <c r="B6246" i="71"/>
  <c r="A6247" i="71"/>
  <c r="B6247" i="71"/>
  <c r="A6248" i="71"/>
  <c r="B6248" i="71"/>
  <c r="A6249" i="71"/>
  <c r="B6249" i="71"/>
  <c r="A6250" i="71"/>
  <c r="B6250" i="71"/>
  <c r="A6251" i="71"/>
  <c r="B6251" i="71"/>
  <c r="A6252" i="71"/>
  <c r="B6252" i="71"/>
  <c r="A6253" i="71"/>
  <c r="B6253" i="71"/>
  <c r="A6254" i="71"/>
  <c r="B6254" i="71"/>
  <c r="A6255" i="71"/>
  <c r="B6255" i="71"/>
  <c r="A6256" i="71"/>
  <c r="B6256" i="71"/>
  <c r="A6257" i="71"/>
  <c r="B6257" i="71"/>
  <c r="A6258" i="71"/>
  <c r="B6258" i="71"/>
  <c r="A6259" i="71"/>
  <c r="B6259" i="71"/>
  <c r="A6260" i="71"/>
  <c r="B6260" i="71"/>
  <c r="A6261" i="71"/>
  <c r="B6261" i="71"/>
  <c r="A6262" i="71"/>
  <c r="B6262" i="71"/>
  <c r="A6263" i="71"/>
  <c r="B6263" i="71"/>
  <c r="A6264" i="71"/>
  <c r="B6264" i="71"/>
  <c r="A6265" i="71"/>
  <c r="B6265" i="71"/>
  <c r="A6266" i="71"/>
  <c r="B6266" i="71"/>
  <c r="A6267" i="71"/>
  <c r="B6267" i="71"/>
  <c r="A6268" i="71"/>
  <c r="B6268" i="71"/>
  <c r="A6269" i="71"/>
  <c r="B6269" i="71"/>
  <c r="A6270" i="71"/>
  <c r="B6270" i="71"/>
  <c r="A6271" i="71"/>
  <c r="B6271" i="71"/>
  <c r="A6272" i="71"/>
  <c r="B6272" i="71"/>
  <c r="A6273" i="71"/>
  <c r="B6273" i="71"/>
  <c r="A6274" i="71"/>
  <c r="B6274" i="71"/>
  <c r="A6275" i="71"/>
  <c r="B6275" i="71"/>
  <c r="A6276" i="71"/>
  <c r="B6276" i="71"/>
  <c r="A6277" i="71"/>
  <c r="B6277" i="71"/>
  <c r="A6278" i="71"/>
  <c r="B6278" i="71"/>
  <c r="A6279" i="71"/>
  <c r="B6279" i="71"/>
  <c r="A6280" i="71"/>
  <c r="B6280" i="71"/>
  <c r="A6281" i="71"/>
  <c r="B6281" i="71"/>
  <c r="A6282" i="71"/>
  <c r="B6282" i="71"/>
  <c r="A6283" i="71"/>
  <c r="B6283" i="71"/>
  <c r="A6284" i="71"/>
  <c r="B6284" i="71"/>
  <c r="A6285" i="71"/>
  <c r="B6285" i="71"/>
  <c r="A6286" i="71"/>
  <c r="B6286" i="71"/>
  <c r="A6287" i="71"/>
  <c r="B6287" i="71"/>
  <c r="A6288" i="71"/>
  <c r="B6288" i="71"/>
  <c r="A6289" i="71"/>
  <c r="B6289" i="71"/>
  <c r="A6290" i="71"/>
  <c r="B6290" i="71"/>
  <c r="A6291" i="71"/>
  <c r="B6291" i="71"/>
  <c r="A6292" i="71"/>
  <c r="B6292" i="71"/>
  <c r="A6293" i="71"/>
  <c r="B6293" i="71"/>
  <c r="A6294" i="71"/>
  <c r="B6294" i="71"/>
  <c r="A6295" i="71"/>
  <c r="B6295" i="71"/>
  <c r="A6296" i="71"/>
  <c r="B6296" i="71"/>
  <c r="A6297" i="71"/>
  <c r="B6297" i="71"/>
  <c r="A6298" i="71"/>
  <c r="B6298" i="71"/>
  <c r="A6299" i="71"/>
  <c r="B6299" i="71"/>
  <c r="A6300" i="71"/>
  <c r="B6300" i="71"/>
  <c r="A6301" i="71"/>
  <c r="B6301" i="71"/>
  <c r="A6302" i="71"/>
  <c r="B6302" i="71"/>
  <c r="A6303" i="71"/>
  <c r="B6303" i="71"/>
  <c r="A6304" i="71"/>
  <c r="B6304" i="71"/>
  <c r="A6305" i="71"/>
  <c r="B6305" i="71"/>
  <c r="A6306" i="71"/>
  <c r="B6306" i="71"/>
  <c r="A6307" i="71"/>
  <c r="B6307" i="71"/>
  <c r="A6308" i="71"/>
  <c r="B6308" i="71"/>
  <c r="A6309" i="71"/>
  <c r="B6309" i="71"/>
  <c r="A6310" i="71"/>
  <c r="B6310" i="71"/>
  <c r="A6311" i="71"/>
  <c r="B6311" i="71"/>
  <c r="A6312" i="71"/>
  <c r="B6312" i="71"/>
  <c r="A6313" i="71"/>
  <c r="B6313" i="71"/>
  <c r="A6314" i="71"/>
  <c r="B6314" i="71"/>
  <c r="A6315" i="71"/>
  <c r="B6315" i="71"/>
  <c r="A6316" i="71"/>
  <c r="B6316" i="71"/>
  <c r="A6317" i="71"/>
  <c r="B6317" i="71"/>
  <c r="A6318" i="71"/>
  <c r="B6318" i="71"/>
  <c r="A6319" i="71"/>
  <c r="B6319" i="71"/>
  <c r="A6320" i="71"/>
  <c r="B6320" i="71"/>
  <c r="A6321" i="71"/>
  <c r="B6321" i="71"/>
  <c r="A6322" i="71"/>
  <c r="B6322" i="71"/>
  <c r="A6323" i="71"/>
  <c r="B6323" i="71"/>
  <c r="A6324" i="71"/>
  <c r="B6324" i="71"/>
  <c r="A6325" i="71"/>
  <c r="B6325" i="71"/>
  <c r="A6326" i="71"/>
  <c r="B6326" i="71"/>
  <c r="A6327" i="71"/>
  <c r="B6327" i="71"/>
  <c r="A6328" i="71"/>
  <c r="B6328" i="71"/>
  <c r="A6329" i="71"/>
  <c r="B6329" i="71"/>
  <c r="A6330" i="71"/>
  <c r="B6330" i="71"/>
  <c r="A6331" i="71"/>
  <c r="B6331" i="71"/>
  <c r="A6332" i="71"/>
  <c r="B6332" i="71"/>
  <c r="A6333" i="71"/>
  <c r="B6333" i="71"/>
  <c r="A6334" i="71"/>
  <c r="B6334" i="71"/>
  <c r="A6335" i="71"/>
  <c r="B6335" i="71"/>
  <c r="A6336" i="71"/>
  <c r="B6336" i="71"/>
  <c r="A6337" i="71"/>
  <c r="B6337" i="71"/>
  <c r="A6338" i="71"/>
  <c r="B6338" i="71"/>
  <c r="A6339" i="71"/>
  <c r="B6339" i="71"/>
  <c r="A6340" i="71"/>
  <c r="B6340" i="71"/>
  <c r="A6341" i="71"/>
  <c r="B6341" i="71"/>
  <c r="A6342" i="71"/>
  <c r="B6342" i="71"/>
  <c r="A6343" i="71"/>
  <c r="B6343" i="71"/>
  <c r="A6344" i="71"/>
  <c r="B6344" i="71"/>
  <c r="A6345" i="71"/>
  <c r="B6345" i="71"/>
  <c r="A6346" i="71"/>
  <c r="B6346" i="71"/>
  <c r="A6347" i="71"/>
  <c r="B6347" i="71"/>
  <c r="A6348" i="71"/>
  <c r="B6348" i="71"/>
  <c r="A6349" i="71"/>
  <c r="B6349" i="71"/>
  <c r="A6350" i="71"/>
  <c r="B6350" i="71"/>
  <c r="A6351" i="71"/>
  <c r="B6351" i="71"/>
  <c r="A6352" i="71"/>
  <c r="B6352" i="71"/>
  <c r="A6353" i="71"/>
  <c r="B6353" i="71"/>
  <c r="A6354" i="71"/>
  <c r="B6354" i="71"/>
  <c r="A6355" i="71"/>
  <c r="B6355" i="71"/>
  <c r="A6356" i="71"/>
  <c r="B6356" i="71"/>
  <c r="A6357" i="71"/>
  <c r="B6357" i="71"/>
  <c r="A6358" i="71"/>
  <c r="B6358" i="71"/>
  <c r="A6359" i="71"/>
  <c r="B6359" i="71"/>
  <c r="A6360" i="71"/>
  <c r="B6360" i="71"/>
  <c r="A6361" i="71"/>
  <c r="B6361" i="71"/>
  <c r="A6362" i="71"/>
  <c r="B6362" i="71"/>
  <c r="A6363" i="71"/>
  <c r="B6363" i="71"/>
  <c r="A6364" i="71"/>
  <c r="B6364" i="71"/>
  <c r="A6365" i="71"/>
  <c r="B6365" i="71"/>
  <c r="A6366" i="71"/>
  <c r="B6366" i="71"/>
  <c r="A6367" i="71"/>
  <c r="B6367" i="71"/>
  <c r="A6368" i="71"/>
  <c r="B6368" i="71"/>
  <c r="A6369" i="71"/>
  <c r="B6369" i="71"/>
  <c r="A6370" i="71"/>
  <c r="B6370" i="71"/>
  <c r="A6371" i="71"/>
  <c r="B6371" i="71"/>
  <c r="A6372" i="71"/>
  <c r="B6372" i="71"/>
  <c r="A6373" i="71"/>
  <c r="B6373" i="71"/>
  <c r="A6374" i="71"/>
  <c r="B6374" i="71"/>
  <c r="A6375" i="71"/>
  <c r="B6375" i="71"/>
  <c r="A6376" i="71"/>
  <c r="B6376" i="71"/>
  <c r="A6377" i="71"/>
  <c r="B6377" i="71"/>
  <c r="A6378" i="71"/>
  <c r="B6378" i="71"/>
  <c r="A6379" i="71"/>
  <c r="B6379" i="71"/>
  <c r="A6380" i="71"/>
  <c r="B6380" i="71"/>
  <c r="A6381" i="71"/>
  <c r="B6381" i="71"/>
  <c r="A6382" i="71"/>
  <c r="B6382" i="71"/>
  <c r="A6383" i="71"/>
  <c r="B6383" i="71"/>
  <c r="A6384" i="71"/>
  <c r="B6384" i="71"/>
  <c r="A6385" i="71"/>
  <c r="B6385" i="71"/>
  <c r="A6386" i="71"/>
  <c r="B6386" i="71"/>
  <c r="A6387" i="71"/>
  <c r="B6387" i="71"/>
  <c r="A6388" i="71"/>
  <c r="B6388" i="71"/>
  <c r="A6389" i="71"/>
  <c r="B6389" i="71"/>
  <c r="A6390" i="71"/>
  <c r="B6390" i="71"/>
  <c r="A6391" i="71"/>
  <c r="B6391" i="71"/>
  <c r="A6392" i="71"/>
  <c r="B6392" i="71"/>
  <c r="A6393" i="71"/>
  <c r="B6393" i="71"/>
  <c r="A6394" i="71"/>
  <c r="B6394" i="71"/>
  <c r="A6395" i="71"/>
  <c r="B6395" i="71"/>
  <c r="A6396" i="71"/>
  <c r="B6396" i="71"/>
  <c r="A6397" i="71"/>
  <c r="B6397" i="71"/>
  <c r="A6398" i="71"/>
  <c r="B6398" i="71"/>
  <c r="A6399" i="71"/>
  <c r="B6399" i="71"/>
  <c r="A6400" i="71"/>
  <c r="B6400" i="71"/>
  <c r="A6401" i="71"/>
  <c r="B6401" i="71"/>
  <c r="A6402" i="71"/>
  <c r="B6402" i="71"/>
  <c r="A6403" i="71"/>
  <c r="B6403" i="71"/>
  <c r="A6404" i="71"/>
  <c r="B6404" i="71"/>
  <c r="A6405" i="71"/>
  <c r="B6405" i="71"/>
  <c r="A6406" i="71"/>
  <c r="B6406" i="71"/>
  <c r="A6407" i="71"/>
  <c r="B6407" i="71"/>
  <c r="A6408" i="71"/>
  <c r="B6408" i="71"/>
  <c r="A6409" i="71"/>
  <c r="B6409" i="71"/>
  <c r="A6410" i="71"/>
  <c r="B6410" i="71"/>
  <c r="A6411" i="71"/>
  <c r="B6411" i="71"/>
  <c r="A6412" i="71"/>
  <c r="B6412" i="71"/>
  <c r="A6413" i="71"/>
  <c r="B6413" i="71"/>
  <c r="A6414" i="71"/>
  <c r="B6414" i="71"/>
  <c r="A6415" i="71"/>
  <c r="B6415" i="71"/>
  <c r="A6416" i="71"/>
  <c r="B6416" i="71"/>
  <c r="A6417" i="71"/>
  <c r="B6417" i="71"/>
  <c r="A6418" i="71"/>
  <c r="B6418" i="71"/>
  <c r="A6419" i="71"/>
  <c r="B6419" i="71"/>
  <c r="A6420" i="71"/>
  <c r="B6420" i="71"/>
  <c r="A6421" i="71"/>
  <c r="B6421" i="71"/>
  <c r="A6422" i="71"/>
  <c r="B6422" i="71"/>
  <c r="A6423" i="71"/>
  <c r="B6423" i="71"/>
  <c r="A6424" i="71"/>
  <c r="B6424" i="71"/>
  <c r="A6425" i="71"/>
  <c r="B6425" i="71"/>
  <c r="A6426" i="71"/>
  <c r="B6426" i="71"/>
  <c r="A6427" i="71"/>
  <c r="B6427" i="71"/>
  <c r="A6428" i="71"/>
  <c r="B6428" i="71"/>
  <c r="A6429" i="71"/>
  <c r="B6429" i="71"/>
  <c r="A6430" i="71"/>
  <c r="B6430" i="71"/>
  <c r="A6431" i="71"/>
  <c r="B6431" i="71"/>
  <c r="A6432" i="71"/>
  <c r="B6432" i="71"/>
  <c r="A6433" i="71"/>
  <c r="B6433" i="71"/>
  <c r="A6434" i="71"/>
  <c r="B6434" i="71"/>
  <c r="A6435" i="71"/>
  <c r="B6435" i="71"/>
  <c r="A6436" i="71"/>
  <c r="B6436" i="71"/>
  <c r="A6437" i="71"/>
  <c r="B6437" i="71"/>
  <c r="A6438" i="71"/>
  <c r="B6438" i="71"/>
  <c r="A6439" i="71"/>
  <c r="B6439" i="71"/>
  <c r="A6440" i="71"/>
  <c r="B6440" i="71"/>
  <c r="A6441" i="71"/>
  <c r="B6441" i="71"/>
  <c r="A6442" i="71"/>
  <c r="B6442" i="71"/>
  <c r="A6443" i="71"/>
  <c r="B6443" i="71"/>
  <c r="A6444" i="71"/>
  <c r="B6444" i="71"/>
  <c r="A6445" i="71"/>
  <c r="B6445" i="71"/>
  <c r="A6446" i="71"/>
  <c r="B6446" i="71"/>
  <c r="A6447" i="71"/>
  <c r="B6447" i="71"/>
  <c r="A6448" i="71"/>
  <c r="B6448" i="71"/>
  <c r="A6449" i="71"/>
  <c r="B6449" i="71"/>
  <c r="A6450" i="71"/>
  <c r="B6450" i="71"/>
  <c r="A6451" i="71"/>
  <c r="B6451" i="71"/>
  <c r="A6452" i="71"/>
  <c r="B6452" i="71"/>
  <c r="A6453" i="71"/>
  <c r="B6453" i="71"/>
  <c r="A6454" i="71"/>
  <c r="B6454" i="71"/>
  <c r="A6455" i="71"/>
  <c r="B6455" i="71"/>
  <c r="A6456" i="71"/>
  <c r="B6456" i="71"/>
  <c r="A6457" i="71"/>
  <c r="B6457" i="71"/>
  <c r="A6458" i="71"/>
  <c r="B6458" i="71"/>
  <c r="A6459" i="71"/>
  <c r="B6459" i="71"/>
  <c r="A6460" i="71"/>
  <c r="B6460" i="71"/>
  <c r="A6461" i="71"/>
  <c r="B6461" i="71"/>
  <c r="A6462" i="71"/>
  <c r="B6462" i="71"/>
  <c r="A6463" i="71"/>
  <c r="B6463" i="71"/>
  <c r="A6464" i="71"/>
  <c r="B6464" i="71"/>
  <c r="A6465" i="71"/>
  <c r="B6465" i="71"/>
  <c r="A6466" i="71"/>
  <c r="B6466" i="71"/>
  <c r="A6467" i="71"/>
  <c r="B6467" i="71"/>
  <c r="A6468" i="71"/>
  <c r="B6468" i="71"/>
  <c r="A6469" i="71"/>
  <c r="B6469" i="71"/>
  <c r="A6470" i="71"/>
  <c r="B6470" i="71"/>
  <c r="A6471" i="71"/>
  <c r="B6471" i="71"/>
  <c r="A6472" i="71"/>
  <c r="B6472" i="71"/>
  <c r="A6022" i="71"/>
  <c r="B6022" i="71"/>
  <c r="F114" i="69" l="1"/>
  <c r="F115" i="69"/>
  <c r="F116" i="69"/>
  <c r="F117" i="69"/>
  <c r="F118" i="69"/>
  <c r="F119" i="69"/>
  <c r="F120" i="69"/>
  <c r="F121" i="69"/>
  <c r="F122" i="69"/>
  <c r="F123" i="69"/>
  <c r="F124" i="69"/>
  <c r="F125" i="69"/>
  <c r="F126" i="69"/>
  <c r="F113" i="69"/>
  <c r="D3" i="7" l="1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2" i="7"/>
  <c r="V1" i="68" l="1"/>
  <c r="I32" i="38" l="1"/>
  <c r="J32" i="38"/>
  <c r="K32" i="38"/>
  <c r="L32" i="38"/>
  <c r="I33" i="38"/>
  <c r="J33" i="38"/>
  <c r="K33" i="38"/>
  <c r="L33" i="38"/>
  <c r="I34" i="38"/>
  <c r="J34" i="38"/>
  <c r="K34" i="38"/>
  <c r="L34" i="38"/>
  <c r="I35" i="38"/>
  <c r="J35" i="38"/>
  <c r="K35" i="38"/>
  <c r="L35" i="38"/>
  <c r="I36" i="38"/>
  <c r="J36" i="38"/>
  <c r="K36" i="38"/>
  <c r="L36" i="38"/>
  <c r="K38" i="38" l="1"/>
  <c r="J38" i="38"/>
  <c r="L38" i="38"/>
  <c r="I38" i="38"/>
  <c r="B1" i="69" l="1"/>
  <c r="G19" i="68"/>
  <c r="A1" i="69" l="1"/>
  <c r="A3" i="73"/>
  <c r="B3" i="73" s="1"/>
  <c r="A4" i="73"/>
  <c r="B4" i="73" s="1"/>
  <c r="A5" i="73"/>
  <c r="B5" i="73" s="1"/>
  <c r="A6" i="73"/>
  <c r="B6" i="73" s="1"/>
  <c r="A7" i="73"/>
  <c r="B7" i="73" s="1"/>
  <c r="A8" i="73"/>
  <c r="B8" i="73" s="1"/>
  <c r="A9" i="73"/>
  <c r="B9" i="73" s="1"/>
  <c r="A10" i="73"/>
  <c r="B10" i="73" s="1"/>
  <c r="A11" i="73"/>
  <c r="B11" i="73" s="1"/>
  <c r="A12" i="73"/>
  <c r="B12" i="73" s="1"/>
  <c r="A13" i="73"/>
  <c r="B13" i="73" s="1"/>
  <c r="A14" i="73"/>
  <c r="B14" i="73" s="1"/>
  <c r="A15" i="73"/>
  <c r="B15" i="73" s="1"/>
  <c r="A16" i="73"/>
  <c r="B16" i="73" s="1"/>
  <c r="A17" i="73"/>
  <c r="B17" i="73" s="1"/>
  <c r="A18" i="73"/>
  <c r="B18" i="73" s="1"/>
  <c r="A19" i="73"/>
  <c r="B19" i="73" s="1"/>
  <c r="A20" i="73"/>
  <c r="B20" i="73" s="1"/>
  <c r="A21" i="73"/>
  <c r="B21" i="73" s="1"/>
  <c r="A22" i="73"/>
  <c r="B22" i="73" s="1"/>
  <c r="A23" i="73"/>
  <c r="B23" i="73" s="1"/>
  <c r="A24" i="73"/>
  <c r="B24" i="73" s="1"/>
  <c r="A25" i="73"/>
  <c r="B25" i="73" s="1"/>
  <c r="A26" i="73"/>
  <c r="B26" i="73" s="1"/>
  <c r="A27" i="73"/>
  <c r="B27" i="73" s="1"/>
  <c r="A28" i="73"/>
  <c r="B28" i="73" s="1"/>
  <c r="A29" i="73"/>
  <c r="B29" i="73" s="1"/>
  <c r="A30" i="73"/>
  <c r="B30" i="73" s="1"/>
  <c r="A31" i="73"/>
  <c r="B31" i="73" s="1"/>
  <c r="A32" i="73"/>
  <c r="B32" i="73" s="1"/>
  <c r="A33" i="73"/>
  <c r="B33" i="73" s="1"/>
  <c r="A34" i="73"/>
  <c r="B34" i="73" s="1"/>
  <c r="A35" i="73"/>
  <c r="B35" i="73" s="1"/>
  <c r="A36" i="73"/>
  <c r="B36" i="73" s="1"/>
  <c r="A37" i="73"/>
  <c r="B37" i="73" s="1"/>
  <c r="A38" i="73"/>
  <c r="B38" i="73" s="1"/>
  <c r="A39" i="73"/>
  <c r="B39" i="73" s="1"/>
  <c r="A40" i="73"/>
  <c r="B40" i="73" s="1"/>
  <c r="A41" i="73"/>
  <c r="B41" i="73" s="1"/>
  <c r="A42" i="73"/>
  <c r="B42" i="73" s="1"/>
  <c r="A43" i="73"/>
  <c r="B43" i="73" s="1"/>
  <c r="A44" i="73"/>
  <c r="B44" i="73" s="1"/>
  <c r="A45" i="73"/>
  <c r="B45" i="73" s="1"/>
  <c r="A46" i="73"/>
  <c r="B46" i="73" s="1"/>
  <c r="A47" i="73"/>
  <c r="B47" i="73" s="1"/>
  <c r="A48" i="73"/>
  <c r="B48" i="73" s="1"/>
  <c r="A49" i="73"/>
  <c r="B49" i="73" s="1"/>
  <c r="A50" i="73"/>
  <c r="B50" i="73" s="1"/>
  <c r="A51" i="73"/>
  <c r="B51" i="73" s="1"/>
  <c r="A52" i="73"/>
  <c r="B52" i="73" s="1"/>
  <c r="A53" i="73"/>
  <c r="B53" i="73" s="1"/>
  <c r="A54" i="73"/>
  <c r="B54" i="73" s="1"/>
  <c r="A55" i="73"/>
  <c r="B55" i="73" s="1"/>
  <c r="A56" i="73"/>
  <c r="B56" i="73" s="1"/>
  <c r="A57" i="73"/>
  <c r="B57" i="73" s="1"/>
  <c r="A58" i="73"/>
  <c r="B58" i="73" s="1"/>
  <c r="A59" i="73"/>
  <c r="B59" i="73" s="1"/>
  <c r="A60" i="73"/>
  <c r="B60" i="73" s="1"/>
  <c r="A61" i="73"/>
  <c r="B61" i="73" s="1"/>
  <c r="A62" i="73"/>
  <c r="B62" i="73" s="1"/>
  <c r="A63" i="73"/>
  <c r="B63" i="73" s="1"/>
  <c r="A64" i="73"/>
  <c r="B64" i="73" s="1"/>
  <c r="A65" i="73"/>
  <c r="B65" i="73" s="1"/>
  <c r="A66" i="73"/>
  <c r="B66" i="73" s="1"/>
  <c r="A67" i="73"/>
  <c r="B67" i="73" s="1"/>
  <c r="A68" i="73"/>
  <c r="B68" i="73" s="1"/>
  <c r="A69" i="73"/>
  <c r="B69" i="73" s="1"/>
  <c r="A70" i="73"/>
  <c r="B70" i="73" s="1"/>
  <c r="A71" i="73"/>
  <c r="B71" i="73" s="1"/>
  <c r="A72" i="73"/>
  <c r="B72" i="73" s="1"/>
  <c r="A73" i="73"/>
  <c r="B73" i="73" s="1"/>
  <c r="A74" i="73"/>
  <c r="B74" i="73" s="1"/>
  <c r="A75" i="73"/>
  <c r="B75" i="73" s="1"/>
  <c r="A76" i="73"/>
  <c r="B76" i="73" s="1"/>
  <c r="A77" i="73"/>
  <c r="B77" i="73" s="1"/>
  <c r="A78" i="73"/>
  <c r="B78" i="73" s="1"/>
  <c r="A79" i="73"/>
  <c r="B79" i="73" s="1"/>
  <c r="A80" i="73"/>
  <c r="B80" i="73" s="1"/>
  <c r="A81" i="73"/>
  <c r="B81" i="73" s="1"/>
  <c r="A82" i="73"/>
  <c r="B82" i="73" s="1"/>
  <c r="A83" i="73"/>
  <c r="B83" i="73" s="1"/>
  <c r="A84" i="73"/>
  <c r="B84" i="73" s="1"/>
  <c r="A85" i="73"/>
  <c r="B85" i="73" s="1"/>
  <c r="A86" i="73"/>
  <c r="B86" i="73" s="1"/>
  <c r="A87" i="73"/>
  <c r="B87" i="73" s="1"/>
  <c r="A88" i="73"/>
  <c r="B88" i="73" s="1"/>
  <c r="A89" i="73"/>
  <c r="B89" i="73" s="1"/>
  <c r="A90" i="73"/>
  <c r="B90" i="73" s="1"/>
  <c r="A91" i="73"/>
  <c r="B91" i="73" s="1"/>
  <c r="A92" i="73"/>
  <c r="B92" i="73" s="1"/>
  <c r="A93" i="73"/>
  <c r="B93" i="73" s="1"/>
  <c r="A94" i="73"/>
  <c r="B94" i="73" s="1"/>
  <c r="A95" i="73"/>
  <c r="B95" i="73" s="1"/>
  <c r="A96" i="73"/>
  <c r="B96" i="73" s="1"/>
  <c r="A97" i="73"/>
  <c r="B97" i="73" s="1"/>
  <c r="A98" i="73"/>
  <c r="B98" i="73" s="1"/>
  <c r="A99" i="73"/>
  <c r="B99" i="73" s="1"/>
  <c r="A100" i="73"/>
  <c r="B100" i="73" s="1"/>
  <c r="A101" i="73"/>
  <c r="B101" i="73" s="1"/>
  <c r="A102" i="73"/>
  <c r="B102" i="73" s="1"/>
  <c r="A103" i="73"/>
  <c r="B103" i="73" s="1"/>
  <c r="A104" i="73"/>
  <c r="B104" i="73" s="1"/>
  <c r="A105" i="73"/>
  <c r="B105" i="73" s="1"/>
  <c r="A106" i="73"/>
  <c r="B106" i="73" s="1"/>
  <c r="A107" i="73"/>
  <c r="B107" i="73" s="1"/>
  <c r="A108" i="73"/>
  <c r="B108" i="73" s="1"/>
  <c r="A109" i="73"/>
  <c r="B109" i="73" s="1"/>
  <c r="A110" i="73"/>
  <c r="B110" i="73" s="1"/>
  <c r="A111" i="73"/>
  <c r="B111" i="73" s="1"/>
  <c r="A112" i="73"/>
  <c r="B112" i="73" s="1"/>
  <c r="A113" i="73"/>
  <c r="B113" i="73" s="1"/>
  <c r="A114" i="73"/>
  <c r="B114" i="73" s="1"/>
  <c r="A115" i="73"/>
  <c r="B115" i="73" s="1"/>
  <c r="A116" i="73"/>
  <c r="B116" i="73" s="1"/>
  <c r="A117" i="73"/>
  <c r="B117" i="73" s="1"/>
  <c r="A118" i="73"/>
  <c r="B118" i="73" s="1"/>
  <c r="A119" i="73"/>
  <c r="B119" i="73" s="1"/>
  <c r="A120" i="73"/>
  <c r="B120" i="73" s="1"/>
  <c r="A121" i="73"/>
  <c r="B121" i="73" s="1"/>
  <c r="A122" i="73"/>
  <c r="B122" i="73" s="1"/>
  <c r="A123" i="73"/>
  <c r="B123" i="73" s="1"/>
  <c r="A124" i="73"/>
  <c r="B124" i="73" s="1"/>
  <c r="A125" i="73"/>
  <c r="B125" i="73" s="1"/>
  <c r="A126" i="73"/>
  <c r="B126" i="73" s="1"/>
  <c r="A127" i="73"/>
  <c r="B127" i="73" s="1"/>
  <c r="A128" i="73"/>
  <c r="B128" i="73" s="1"/>
  <c r="A129" i="73"/>
  <c r="B129" i="73" s="1"/>
  <c r="A130" i="73"/>
  <c r="B130" i="73" s="1"/>
  <c r="A131" i="73"/>
  <c r="B131" i="73" s="1"/>
  <c r="A132" i="73"/>
  <c r="B132" i="73" s="1"/>
  <c r="A133" i="73"/>
  <c r="B133" i="73" s="1"/>
  <c r="A134" i="73"/>
  <c r="B134" i="73" s="1"/>
  <c r="A135" i="73"/>
  <c r="B135" i="73" s="1"/>
  <c r="A136" i="73"/>
  <c r="B136" i="73" s="1"/>
  <c r="A137" i="73"/>
  <c r="B137" i="73" s="1"/>
  <c r="A138" i="73"/>
  <c r="B138" i="73" s="1"/>
  <c r="A139" i="73"/>
  <c r="B139" i="73" s="1"/>
  <c r="A140" i="73"/>
  <c r="B140" i="73" s="1"/>
  <c r="A141" i="73"/>
  <c r="B141" i="73" s="1"/>
  <c r="A142" i="73"/>
  <c r="B142" i="73" s="1"/>
  <c r="A143" i="73"/>
  <c r="B143" i="73" s="1"/>
  <c r="A144" i="73"/>
  <c r="B144" i="73" s="1"/>
  <c r="A145" i="73"/>
  <c r="B145" i="73" s="1"/>
  <c r="A146" i="73"/>
  <c r="B146" i="73" s="1"/>
  <c r="A147" i="73"/>
  <c r="B147" i="73" s="1"/>
  <c r="A148" i="73"/>
  <c r="B148" i="73" s="1"/>
  <c r="A149" i="73"/>
  <c r="B149" i="73" s="1"/>
  <c r="A150" i="73"/>
  <c r="B150" i="73" s="1"/>
  <c r="A151" i="73"/>
  <c r="B151" i="73" s="1"/>
  <c r="A152" i="73"/>
  <c r="B152" i="73" s="1"/>
  <c r="A153" i="73"/>
  <c r="B153" i="73" s="1"/>
  <c r="A154" i="73"/>
  <c r="B154" i="73" s="1"/>
  <c r="A155" i="73"/>
  <c r="B155" i="73" s="1"/>
  <c r="A156" i="73"/>
  <c r="B156" i="73" s="1"/>
  <c r="A157" i="73"/>
  <c r="B157" i="73" s="1"/>
  <c r="A158" i="73"/>
  <c r="B158" i="73" s="1"/>
  <c r="A159" i="73"/>
  <c r="B159" i="73" s="1"/>
  <c r="A160" i="73"/>
  <c r="B160" i="73" s="1"/>
  <c r="A161" i="73"/>
  <c r="B161" i="73" s="1"/>
  <c r="A162" i="73"/>
  <c r="B162" i="73" s="1"/>
  <c r="A163" i="73"/>
  <c r="B163" i="73" s="1"/>
  <c r="A164" i="73"/>
  <c r="B164" i="73" s="1"/>
  <c r="A165" i="73"/>
  <c r="B165" i="73" s="1"/>
  <c r="A166" i="73"/>
  <c r="B166" i="73" s="1"/>
  <c r="A167" i="73"/>
  <c r="B167" i="73" s="1"/>
  <c r="A168" i="73"/>
  <c r="B168" i="73" s="1"/>
  <c r="A169" i="73"/>
  <c r="B169" i="73" s="1"/>
  <c r="A170" i="73"/>
  <c r="B170" i="73" s="1"/>
  <c r="A171" i="73"/>
  <c r="B171" i="73" s="1"/>
  <c r="A172" i="73"/>
  <c r="B172" i="73" s="1"/>
  <c r="A173" i="73"/>
  <c r="B173" i="73" s="1"/>
  <c r="A174" i="73"/>
  <c r="B174" i="73" s="1"/>
  <c r="A175" i="73"/>
  <c r="B175" i="73" s="1"/>
  <c r="A176" i="73"/>
  <c r="B176" i="73" s="1"/>
  <c r="A177" i="73"/>
  <c r="B177" i="73" s="1"/>
  <c r="A178" i="73"/>
  <c r="B178" i="73" s="1"/>
  <c r="A179" i="73"/>
  <c r="B179" i="73" s="1"/>
  <c r="A180" i="73"/>
  <c r="B180" i="73" s="1"/>
  <c r="A181" i="73"/>
  <c r="B181" i="73" s="1"/>
  <c r="A182" i="73"/>
  <c r="B182" i="73" s="1"/>
  <c r="A183" i="73"/>
  <c r="B183" i="73" s="1"/>
  <c r="A184" i="73"/>
  <c r="B184" i="73" s="1"/>
  <c r="A185" i="73"/>
  <c r="B185" i="73" s="1"/>
  <c r="A186" i="73"/>
  <c r="B186" i="73" s="1"/>
  <c r="A187" i="73"/>
  <c r="B187" i="73" s="1"/>
  <c r="A188" i="73"/>
  <c r="B188" i="73" s="1"/>
  <c r="A189" i="73"/>
  <c r="B189" i="73" s="1"/>
  <c r="A190" i="73"/>
  <c r="B190" i="73" s="1"/>
  <c r="A191" i="73"/>
  <c r="B191" i="73" s="1"/>
  <c r="A192" i="73"/>
  <c r="B192" i="73" s="1"/>
  <c r="A193" i="73"/>
  <c r="B193" i="73" s="1"/>
  <c r="A194" i="73"/>
  <c r="B194" i="73" s="1"/>
  <c r="A195" i="73"/>
  <c r="B195" i="73" s="1"/>
  <c r="A196" i="73"/>
  <c r="B196" i="73" s="1"/>
  <c r="A197" i="73"/>
  <c r="B197" i="73" s="1"/>
  <c r="A198" i="73"/>
  <c r="B198" i="73" s="1"/>
  <c r="A199" i="73"/>
  <c r="B199" i="73" s="1"/>
  <c r="A200" i="73"/>
  <c r="B200" i="73" s="1"/>
  <c r="A201" i="73"/>
  <c r="B201" i="73" s="1"/>
  <c r="A202" i="73"/>
  <c r="B202" i="73" s="1"/>
  <c r="A203" i="73"/>
  <c r="B203" i="73" s="1"/>
  <c r="A204" i="73"/>
  <c r="B204" i="73" s="1"/>
  <c r="A205" i="73"/>
  <c r="B205" i="73" s="1"/>
  <c r="A206" i="73"/>
  <c r="B206" i="73" s="1"/>
  <c r="A207" i="73"/>
  <c r="B207" i="73" s="1"/>
  <c r="A208" i="73"/>
  <c r="B208" i="73" s="1"/>
  <c r="A209" i="73"/>
  <c r="B209" i="73" s="1"/>
  <c r="A210" i="73"/>
  <c r="B210" i="73" s="1"/>
  <c r="A211" i="73"/>
  <c r="B211" i="73" s="1"/>
  <c r="A212" i="73"/>
  <c r="B212" i="73" s="1"/>
  <c r="A2" i="73"/>
  <c r="B2" i="73" s="1"/>
  <c r="S50" i="68" l="1"/>
  <c r="E133" i="69"/>
  <c r="E132" i="69"/>
  <c r="E134" i="69" s="1"/>
  <c r="E135" i="69" s="1"/>
  <c r="E110" i="69"/>
  <c r="E109" i="69"/>
  <c r="E108" i="69"/>
  <c r="E107" i="69"/>
  <c r="E106" i="69"/>
  <c r="E105" i="69"/>
  <c r="E104" i="69"/>
  <c r="E103" i="69"/>
  <c r="E102" i="69"/>
  <c r="E101" i="69"/>
  <c r="E100" i="69"/>
  <c r="E99" i="69"/>
  <c r="E98" i="69"/>
  <c r="E97" i="69"/>
  <c r="E126" i="69" l="1"/>
  <c r="E122" i="69"/>
  <c r="E120" i="69"/>
  <c r="E117" i="69"/>
  <c r="E125" i="69"/>
  <c r="E113" i="69"/>
  <c r="E118" i="69"/>
  <c r="E121" i="69"/>
  <c r="E123" i="69"/>
  <c r="E116" i="69"/>
  <c r="E124" i="69"/>
  <c r="E119" i="69"/>
  <c r="E115" i="69"/>
  <c r="E114" i="69"/>
  <c r="O115" i="69" l="1"/>
  <c r="O114" i="69"/>
  <c r="O113" i="69"/>
  <c r="S68" i="68" l="1"/>
  <c r="M68" i="68"/>
  <c r="D73" i="69" l="1"/>
  <c r="E38" i="69"/>
  <c r="A20" i="69"/>
  <c r="E56" i="69"/>
  <c r="A30" i="69"/>
  <c r="O61" i="68" s="1"/>
  <c r="A25" i="69"/>
  <c r="A3" i="71" l="1"/>
  <c r="B3" i="71"/>
  <c r="A4" i="71"/>
  <c r="B4" i="71"/>
  <c r="A5" i="71"/>
  <c r="B5" i="71"/>
  <c r="A6" i="71"/>
  <c r="B6" i="71"/>
  <c r="A7" i="71"/>
  <c r="B7" i="71"/>
  <c r="A8" i="71"/>
  <c r="B8" i="71"/>
  <c r="A9" i="71"/>
  <c r="B9" i="71"/>
  <c r="A10" i="71"/>
  <c r="B10" i="71"/>
  <c r="A11" i="71"/>
  <c r="B11" i="71"/>
  <c r="A12" i="71"/>
  <c r="B12" i="71"/>
  <c r="A13" i="71"/>
  <c r="B13" i="71"/>
  <c r="A14" i="71"/>
  <c r="B14" i="71"/>
  <c r="A15" i="71"/>
  <c r="B15" i="71"/>
  <c r="A16" i="71"/>
  <c r="B16" i="71"/>
  <c r="A17" i="71"/>
  <c r="B17" i="71"/>
  <c r="A18" i="71"/>
  <c r="B18" i="71"/>
  <c r="A19" i="71"/>
  <c r="B19" i="71"/>
  <c r="A20" i="71"/>
  <c r="B20" i="71"/>
  <c r="A21" i="71"/>
  <c r="B21" i="71"/>
  <c r="A22" i="71"/>
  <c r="B22" i="71"/>
  <c r="A23" i="71"/>
  <c r="B23" i="71"/>
  <c r="A24" i="71"/>
  <c r="B24" i="71"/>
  <c r="A25" i="71"/>
  <c r="B25" i="71"/>
  <c r="A26" i="71"/>
  <c r="B26" i="71"/>
  <c r="A27" i="71"/>
  <c r="B27" i="71"/>
  <c r="A28" i="71"/>
  <c r="B28" i="71"/>
  <c r="A29" i="71"/>
  <c r="B29" i="71"/>
  <c r="A30" i="71"/>
  <c r="B30" i="71"/>
  <c r="A31" i="71"/>
  <c r="B31" i="71"/>
  <c r="A32" i="71"/>
  <c r="B32" i="71"/>
  <c r="A33" i="71"/>
  <c r="B33" i="71"/>
  <c r="A34" i="71"/>
  <c r="B34" i="71"/>
  <c r="A35" i="71"/>
  <c r="B35" i="71"/>
  <c r="A36" i="71"/>
  <c r="B36" i="71"/>
  <c r="A37" i="71"/>
  <c r="B37" i="71"/>
  <c r="A38" i="71"/>
  <c r="B38" i="71"/>
  <c r="A39" i="71"/>
  <c r="B39" i="71"/>
  <c r="A40" i="71"/>
  <c r="B40" i="71"/>
  <c r="A41" i="71"/>
  <c r="B41" i="71"/>
  <c r="A42" i="71"/>
  <c r="B42" i="71"/>
  <c r="A43" i="71"/>
  <c r="B43" i="71"/>
  <c r="A44" i="71"/>
  <c r="B44" i="71"/>
  <c r="A45" i="71"/>
  <c r="B45" i="71"/>
  <c r="A46" i="71"/>
  <c r="B46" i="71"/>
  <c r="A47" i="71"/>
  <c r="B47" i="71"/>
  <c r="A48" i="71"/>
  <c r="B48" i="71"/>
  <c r="A49" i="71"/>
  <c r="B49" i="71"/>
  <c r="A50" i="71"/>
  <c r="B50" i="71"/>
  <c r="A51" i="71"/>
  <c r="B51" i="71"/>
  <c r="A52" i="71"/>
  <c r="B52" i="71"/>
  <c r="A53" i="71"/>
  <c r="B53" i="71"/>
  <c r="A54" i="71"/>
  <c r="B54" i="71"/>
  <c r="A55" i="71"/>
  <c r="B55" i="71"/>
  <c r="A56" i="71"/>
  <c r="B56" i="71"/>
  <c r="A57" i="71"/>
  <c r="B57" i="71"/>
  <c r="A58" i="71"/>
  <c r="B58" i="71"/>
  <c r="A59" i="71"/>
  <c r="B59" i="71"/>
  <c r="A60" i="71"/>
  <c r="B60" i="71"/>
  <c r="A61" i="71"/>
  <c r="B61" i="71"/>
  <c r="A62" i="71"/>
  <c r="B62" i="71"/>
  <c r="A63" i="71"/>
  <c r="B63" i="71"/>
  <c r="A64" i="71"/>
  <c r="B64" i="71"/>
  <c r="A65" i="71"/>
  <c r="B65" i="71"/>
  <c r="A66" i="71"/>
  <c r="B66" i="71"/>
  <c r="A67" i="71"/>
  <c r="B67" i="71"/>
  <c r="A68" i="71"/>
  <c r="B68" i="71"/>
  <c r="A69" i="71"/>
  <c r="B69" i="71"/>
  <c r="A70" i="71"/>
  <c r="B70" i="71"/>
  <c r="A71" i="71"/>
  <c r="B71" i="71"/>
  <c r="A72" i="71"/>
  <c r="B72" i="71"/>
  <c r="A73" i="71"/>
  <c r="B73" i="71"/>
  <c r="A74" i="71"/>
  <c r="B74" i="71"/>
  <c r="A75" i="71"/>
  <c r="B75" i="71"/>
  <c r="A76" i="71"/>
  <c r="B76" i="71"/>
  <c r="A77" i="71"/>
  <c r="B77" i="71"/>
  <c r="A78" i="71"/>
  <c r="B78" i="71"/>
  <c r="A79" i="71"/>
  <c r="B79" i="71"/>
  <c r="A80" i="71"/>
  <c r="B80" i="71"/>
  <c r="A81" i="71"/>
  <c r="B81" i="71"/>
  <c r="A82" i="71"/>
  <c r="B82" i="71"/>
  <c r="A83" i="71"/>
  <c r="B83" i="71"/>
  <c r="A84" i="71"/>
  <c r="B84" i="71"/>
  <c r="A85" i="71"/>
  <c r="B85" i="71"/>
  <c r="A86" i="71"/>
  <c r="B86" i="71"/>
  <c r="A87" i="71"/>
  <c r="B87" i="71"/>
  <c r="A88" i="71"/>
  <c r="B88" i="71"/>
  <c r="A89" i="71"/>
  <c r="B89" i="71"/>
  <c r="A90" i="71"/>
  <c r="B90" i="71"/>
  <c r="A91" i="71"/>
  <c r="B91" i="71"/>
  <c r="A92" i="71"/>
  <c r="B92" i="71"/>
  <c r="A93" i="71"/>
  <c r="B93" i="71"/>
  <c r="A94" i="71"/>
  <c r="B94" i="71"/>
  <c r="A95" i="71"/>
  <c r="B95" i="71"/>
  <c r="A96" i="71"/>
  <c r="B96" i="71"/>
  <c r="A97" i="71"/>
  <c r="B97" i="71"/>
  <c r="A98" i="71"/>
  <c r="B98" i="71"/>
  <c r="A99" i="71"/>
  <c r="B99" i="71"/>
  <c r="A100" i="71"/>
  <c r="B100" i="71"/>
  <c r="A101" i="71"/>
  <c r="B101" i="71"/>
  <c r="A102" i="71"/>
  <c r="B102" i="71"/>
  <c r="A103" i="71"/>
  <c r="B103" i="71"/>
  <c r="A104" i="71"/>
  <c r="B104" i="71"/>
  <c r="A105" i="71"/>
  <c r="B105" i="71"/>
  <c r="A106" i="71"/>
  <c r="B106" i="71"/>
  <c r="A107" i="71"/>
  <c r="B107" i="71"/>
  <c r="A108" i="71"/>
  <c r="B108" i="71"/>
  <c r="A109" i="71"/>
  <c r="B109" i="71"/>
  <c r="A110" i="71"/>
  <c r="B110" i="71"/>
  <c r="A111" i="71"/>
  <c r="B111" i="71"/>
  <c r="A112" i="71"/>
  <c r="B112" i="71"/>
  <c r="A113" i="71"/>
  <c r="B113" i="71"/>
  <c r="A114" i="71"/>
  <c r="B114" i="71"/>
  <c r="A115" i="71"/>
  <c r="B115" i="71"/>
  <c r="A116" i="71"/>
  <c r="B116" i="71"/>
  <c r="A117" i="71"/>
  <c r="B117" i="71"/>
  <c r="A118" i="71"/>
  <c r="B118" i="71"/>
  <c r="A119" i="71"/>
  <c r="B119" i="71"/>
  <c r="A120" i="71"/>
  <c r="B120" i="71"/>
  <c r="A121" i="71"/>
  <c r="B121" i="71"/>
  <c r="A122" i="71"/>
  <c r="B122" i="71"/>
  <c r="A123" i="71"/>
  <c r="B123" i="71"/>
  <c r="A124" i="71"/>
  <c r="B124" i="71"/>
  <c r="A125" i="71"/>
  <c r="B125" i="71"/>
  <c r="A126" i="71"/>
  <c r="B126" i="71"/>
  <c r="A127" i="71"/>
  <c r="B127" i="71"/>
  <c r="A128" i="71"/>
  <c r="B128" i="71"/>
  <c r="A129" i="71"/>
  <c r="B129" i="71"/>
  <c r="A130" i="71"/>
  <c r="B130" i="71"/>
  <c r="A131" i="71"/>
  <c r="B131" i="71"/>
  <c r="A132" i="71"/>
  <c r="B132" i="71"/>
  <c r="A133" i="71"/>
  <c r="B133" i="71"/>
  <c r="A134" i="71"/>
  <c r="B134" i="71"/>
  <c r="A135" i="71"/>
  <c r="B135" i="71"/>
  <c r="A136" i="71"/>
  <c r="B136" i="71"/>
  <c r="A137" i="71"/>
  <c r="B137" i="71"/>
  <c r="A138" i="71"/>
  <c r="B138" i="71"/>
  <c r="A139" i="71"/>
  <c r="B139" i="71"/>
  <c r="A140" i="71"/>
  <c r="B140" i="71"/>
  <c r="A141" i="71"/>
  <c r="B141" i="71"/>
  <c r="A142" i="71"/>
  <c r="B142" i="71"/>
  <c r="A143" i="71"/>
  <c r="B143" i="71"/>
  <c r="A144" i="71"/>
  <c r="B144" i="71"/>
  <c r="A145" i="71"/>
  <c r="B145" i="71"/>
  <c r="A146" i="71"/>
  <c r="B146" i="71"/>
  <c r="A147" i="71"/>
  <c r="B147" i="71"/>
  <c r="A148" i="71"/>
  <c r="B148" i="71"/>
  <c r="A149" i="71"/>
  <c r="B149" i="71"/>
  <c r="A150" i="71"/>
  <c r="B150" i="71"/>
  <c r="A151" i="71"/>
  <c r="B151" i="71"/>
  <c r="A152" i="71"/>
  <c r="B152" i="71"/>
  <c r="A153" i="71"/>
  <c r="B153" i="71"/>
  <c r="A154" i="71"/>
  <c r="B154" i="71"/>
  <c r="A155" i="71"/>
  <c r="B155" i="71"/>
  <c r="A156" i="71"/>
  <c r="B156" i="71"/>
  <c r="A157" i="71"/>
  <c r="B157" i="71"/>
  <c r="A158" i="71"/>
  <c r="B158" i="71"/>
  <c r="A159" i="71"/>
  <c r="B159" i="71"/>
  <c r="A160" i="71"/>
  <c r="B160" i="71"/>
  <c r="A161" i="71"/>
  <c r="B161" i="71"/>
  <c r="A162" i="71"/>
  <c r="B162" i="71"/>
  <c r="A163" i="71"/>
  <c r="B163" i="71"/>
  <c r="A164" i="71"/>
  <c r="B164" i="71"/>
  <c r="A165" i="71"/>
  <c r="B165" i="71"/>
  <c r="A166" i="71"/>
  <c r="B166" i="71"/>
  <c r="A167" i="71"/>
  <c r="B167" i="71"/>
  <c r="A168" i="71"/>
  <c r="B168" i="71"/>
  <c r="A169" i="71"/>
  <c r="B169" i="71"/>
  <c r="A170" i="71"/>
  <c r="B170" i="71"/>
  <c r="A171" i="71"/>
  <c r="B171" i="71"/>
  <c r="A172" i="71"/>
  <c r="B172" i="71"/>
  <c r="A173" i="71"/>
  <c r="B173" i="71"/>
  <c r="A174" i="71"/>
  <c r="B174" i="71"/>
  <c r="A175" i="71"/>
  <c r="B175" i="71"/>
  <c r="A176" i="71"/>
  <c r="B176" i="71"/>
  <c r="A177" i="71"/>
  <c r="B177" i="71"/>
  <c r="A178" i="71"/>
  <c r="B178" i="71"/>
  <c r="A179" i="71"/>
  <c r="B179" i="71"/>
  <c r="A180" i="71"/>
  <c r="B180" i="71"/>
  <c r="A181" i="71"/>
  <c r="B181" i="71"/>
  <c r="A182" i="71"/>
  <c r="B182" i="71"/>
  <c r="A183" i="71"/>
  <c r="B183" i="71"/>
  <c r="A184" i="71"/>
  <c r="B184" i="71"/>
  <c r="A185" i="71"/>
  <c r="B185" i="71"/>
  <c r="A186" i="71"/>
  <c r="B186" i="71"/>
  <c r="A187" i="71"/>
  <c r="B187" i="71"/>
  <c r="A188" i="71"/>
  <c r="B188" i="71"/>
  <c r="A189" i="71"/>
  <c r="B189" i="71"/>
  <c r="A190" i="71"/>
  <c r="B190" i="71"/>
  <c r="A191" i="71"/>
  <c r="B191" i="71"/>
  <c r="A192" i="71"/>
  <c r="B192" i="71"/>
  <c r="A193" i="71"/>
  <c r="B193" i="71"/>
  <c r="A194" i="71"/>
  <c r="B194" i="71"/>
  <c r="A195" i="71"/>
  <c r="B195" i="71"/>
  <c r="A196" i="71"/>
  <c r="B196" i="71"/>
  <c r="A197" i="71"/>
  <c r="B197" i="71"/>
  <c r="A198" i="71"/>
  <c r="B198" i="71"/>
  <c r="A199" i="71"/>
  <c r="B199" i="71"/>
  <c r="A200" i="71"/>
  <c r="B200" i="71"/>
  <c r="A201" i="71"/>
  <c r="B201" i="71"/>
  <c r="A202" i="71"/>
  <c r="B202" i="71"/>
  <c r="A203" i="71"/>
  <c r="B203" i="71"/>
  <c r="A204" i="71"/>
  <c r="B204" i="71"/>
  <c r="A205" i="71"/>
  <c r="B205" i="71"/>
  <c r="A206" i="71"/>
  <c r="B206" i="71"/>
  <c r="A207" i="71"/>
  <c r="B207" i="71"/>
  <c r="A208" i="71"/>
  <c r="B208" i="71"/>
  <c r="A209" i="71"/>
  <c r="B209" i="71"/>
  <c r="A210" i="71"/>
  <c r="B210" i="71"/>
  <c r="A211" i="71"/>
  <c r="B211" i="71"/>
  <c r="A212" i="71"/>
  <c r="B212" i="71"/>
  <c r="A213" i="71"/>
  <c r="B213" i="71"/>
  <c r="A214" i="71"/>
  <c r="B214" i="71"/>
  <c r="A215" i="71"/>
  <c r="B215" i="71"/>
  <c r="A216" i="71"/>
  <c r="B216" i="71"/>
  <c r="A217" i="71"/>
  <c r="B217" i="71"/>
  <c r="A218" i="71"/>
  <c r="B218" i="71"/>
  <c r="A219" i="71"/>
  <c r="B219" i="71"/>
  <c r="A220" i="71"/>
  <c r="B220" i="71"/>
  <c r="A221" i="71"/>
  <c r="B221" i="71"/>
  <c r="A222" i="71"/>
  <c r="B222" i="71"/>
  <c r="A223" i="71"/>
  <c r="B223" i="71"/>
  <c r="A224" i="71"/>
  <c r="B224" i="71"/>
  <c r="A225" i="71"/>
  <c r="B225" i="71"/>
  <c r="A226" i="71"/>
  <c r="B226" i="71"/>
  <c r="A227" i="71"/>
  <c r="B227" i="71"/>
  <c r="A228" i="71"/>
  <c r="B228" i="71"/>
  <c r="A229" i="71"/>
  <c r="B229" i="71"/>
  <c r="A230" i="71"/>
  <c r="B230" i="71"/>
  <c r="A231" i="71"/>
  <c r="B231" i="71"/>
  <c r="A232" i="71"/>
  <c r="B232" i="71"/>
  <c r="A233" i="71"/>
  <c r="B233" i="71"/>
  <c r="A234" i="71"/>
  <c r="B234" i="71"/>
  <c r="A235" i="71"/>
  <c r="B235" i="71"/>
  <c r="A236" i="71"/>
  <c r="B236" i="71"/>
  <c r="A237" i="71"/>
  <c r="B237" i="71"/>
  <c r="A238" i="71"/>
  <c r="B238" i="71"/>
  <c r="A239" i="71"/>
  <c r="B239" i="71"/>
  <c r="A240" i="71"/>
  <c r="B240" i="71"/>
  <c r="A241" i="71"/>
  <c r="B241" i="71"/>
  <c r="A242" i="71"/>
  <c r="B242" i="71"/>
  <c r="A243" i="71"/>
  <c r="B243" i="71"/>
  <c r="A244" i="71"/>
  <c r="B244" i="71"/>
  <c r="A245" i="71"/>
  <c r="B245" i="71"/>
  <c r="A246" i="71"/>
  <c r="B246" i="71"/>
  <c r="A247" i="71"/>
  <c r="B247" i="71"/>
  <c r="A248" i="71"/>
  <c r="B248" i="71"/>
  <c r="A249" i="71"/>
  <c r="B249" i="71"/>
  <c r="A250" i="71"/>
  <c r="B250" i="71"/>
  <c r="A251" i="71"/>
  <c r="B251" i="71"/>
  <c r="A252" i="71"/>
  <c r="B252" i="71"/>
  <c r="A253" i="71"/>
  <c r="B253" i="71"/>
  <c r="A254" i="71"/>
  <c r="B254" i="71"/>
  <c r="A255" i="71"/>
  <c r="B255" i="71"/>
  <c r="A256" i="71"/>
  <c r="B256" i="71"/>
  <c r="A257" i="71"/>
  <c r="B257" i="71"/>
  <c r="A258" i="71"/>
  <c r="B258" i="71"/>
  <c r="A259" i="71"/>
  <c r="B259" i="71"/>
  <c r="A260" i="71"/>
  <c r="B260" i="71"/>
  <c r="A261" i="71"/>
  <c r="B261" i="71"/>
  <c r="A262" i="71"/>
  <c r="B262" i="71"/>
  <c r="A263" i="71"/>
  <c r="B263" i="71"/>
  <c r="A264" i="71"/>
  <c r="B264" i="71"/>
  <c r="A265" i="71"/>
  <c r="B265" i="71"/>
  <c r="A266" i="71"/>
  <c r="B266" i="71"/>
  <c r="A267" i="71"/>
  <c r="B267" i="71"/>
  <c r="A268" i="71"/>
  <c r="B268" i="71"/>
  <c r="A269" i="71"/>
  <c r="B269" i="71"/>
  <c r="A270" i="71"/>
  <c r="B270" i="71"/>
  <c r="A271" i="71"/>
  <c r="B271" i="71"/>
  <c r="A272" i="71"/>
  <c r="B272" i="71"/>
  <c r="A273" i="71"/>
  <c r="B273" i="71"/>
  <c r="A274" i="71"/>
  <c r="B274" i="71"/>
  <c r="A275" i="71"/>
  <c r="B275" i="71"/>
  <c r="A276" i="71"/>
  <c r="B276" i="71"/>
  <c r="A277" i="71"/>
  <c r="B277" i="71"/>
  <c r="A278" i="71"/>
  <c r="B278" i="71"/>
  <c r="A279" i="71"/>
  <c r="B279" i="71"/>
  <c r="A280" i="71"/>
  <c r="B280" i="71"/>
  <c r="A281" i="71"/>
  <c r="B281" i="71"/>
  <c r="A282" i="71"/>
  <c r="B282" i="71"/>
  <c r="A283" i="71"/>
  <c r="B283" i="71"/>
  <c r="A284" i="71"/>
  <c r="B284" i="71"/>
  <c r="A285" i="71"/>
  <c r="B285" i="71"/>
  <c r="A286" i="71"/>
  <c r="B286" i="71"/>
  <c r="A287" i="71"/>
  <c r="B287" i="71"/>
  <c r="A288" i="71"/>
  <c r="B288" i="71"/>
  <c r="A289" i="71"/>
  <c r="B289" i="71"/>
  <c r="A290" i="71"/>
  <c r="B290" i="71"/>
  <c r="A291" i="71"/>
  <c r="B291" i="71"/>
  <c r="A292" i="71"/>
  <c r="B292" i="71"/>
  <c r="A293" i="71"/>
  <c r="B293" i="71"/>
  <c r="A294" i="71"/>
  <c r="B294" i="71"/>
  <c r="A295" i="71"/>
  <c r="B295" i="71"/>
  <c r="A296" i="71"/>
  <c r="B296" i="71"/>
  <c r="A297" i="71"/>
  <c r="B297" i="71"/>
  <c r="A298" i="71"/>
  <c r="B298" i="71"/>
  <c r="A299" i="71"/>
  <c r="B299" i="71"/>
  <c r="A300" i="71"/>
  <c r="B300" i="71"/>
  <c r="A301" i="71"/>
  <c r="B301" i="71"/>
  <c r="A302" i="71"/>
  <c r="B302" i="71"/>
  <c r="A303" i="71"/>
  <c r="B303" i="71"/>
  <c r="A304" i="71"/>
  <c r="B304" i="71"/>
  <c r="A305" i="71"/>
  <c r="B305" i="71"/>
  <c r="A306" i="71"/>
  <c r="B306" i="71"/>
  <c r="A307" i="71"/>
  <c r="B307" i="71"/>
  <c r="A308" i="71"/>
  <c r="B308" i="71"/>
  <c r="A309" i="71"/>
  <c r="B309" i="71"/>
  <c r="A310" i="71"/>
  <c r="B310" i="71"/>
  <c r="A311" i="71"/>
  <c r="B311" i="71"/>
  <c r="A312" i="71"/>
  <c r="B312" i="71"/>
  <c r="A313" i="71"/>
  <c r="B313" i="71"/>
  <c r="A314" i="71"/>
  <c r="B314" i="71"/>
  <c r="A315" i="71"/>
  <c r="B315" i="71"/>
  <c r="A316" i="71"/>
  <c r="B316" i="71"/>
  <c r="A317" i="71"/>
  <c r="B317" i="71"/>
  <c r="A318" i="71"/>
  <c r="B318" i="71"/>
  <c r="A319" i="71"/>
  <c r="B319" i="71"/>
  <c r="A320" i="71"/>
  <c r="B320" i="71"/>
  <c r="A321" i="71"/>
  <c r="B321" i="71"/>
  <c r="A322" i="71"/>
  <c r="B322" i="71"/>
  <c r="A323" i="71"/>
  <c r="B323" i="71"/>
  <c r="A324" i="71"/>
  <c r="B324" i="71"/>
  <c r="A325" i="71"/>
  <c r="B325" i="71"/>
  <c r="A326" i="71"/>
  <c r="B326" i="71"/>
  <c r="A327" i="71"/>
  <c r="B327" i="71"/>
  <c r="A328" i="71"/>
  <c r="B328" i="71"/>
  <c r="A329" i="71"/>
  <c r="B329" i="71"/>
  <c r="A330" i="71"/>
  <c r="B330" i="71"/>
  <c r="A331" i="71"/>
  <c r="B331" i="71"/>
  <c r="A332" i="71"/>
  <c r="B332" i="71"/>
  <c r="A333" i="71"/>
  <c r="B333" i="71"/>
  <c r="A334" i="71"/>
  <c r="B334" i="71"/>
  <c r="A335" i="71"/>
  <c r="B335" i="71"/>
  <c r="A336" i="71"/>
  <c r="B336" i="71"/>
  <c r="A337" i="71"/>
  <c r="B337" i="71"/>
  <c r="A338" i="71"/>
  <c r="B338" i="71"/>
  <c r="A339" i="71"/>
  <c r="B339" i="71"/>
  <c r="A340" i="71"/>
  <c r="B340" i="71"/>
  <c r="A341" i="71"/>
  <c r="B341" i="71"/>
  <c r="A342" i="71"/>
  <c r="B342" i="71"/>
  <c r="A343" i="71"/>
  <c r="B343" i="71"/>
  <c r="A344" i="71"/>
  <c r="B344" i="71"/>
  <c r="A345" i="71"/>
  <c r="B345" i="71"/>
  <c r="A346" i="71"/>
  <c r="B346" i="71"/>
  <c r="A347" i="71"/>
  <c r="B347" i="71"/>
  <c r="A348" i="71"/>
  <c r="B348" i="71"/>
  <c r="A349" i="71"/>
  <c r="B349" i="71"/>
  <c r="A350" i="71"/>
  <c r="B350" i="71"/>
  <c r="A351" i="71"/>
  <c r="B351" i="71"/>
  <c r="A352" i="71"/>
  <c r="B352" i="71"/>
  <c r="A353" i="71"/>
  <c r="B353" i="71"/>
  <c r="A354" i="71"/>
  <c r="B354" i="71"/>
  <c r="A355" i="71"/>
  <c r="B355" i="71"/>
  <c r="A356" i="71"/>
  <c r="B356" i="71"/>
  <c r="A357" i="71"/>
  <c r="B357" i="71"/>
  <c r="A358" i="71"/>
  <c r="B358" i="71"/>
  <c r="A359" i="71"/>
  <c r="B359" i="71"/>
  <c r="A360" i="71"/>
  <c r="B360" i="71"/>
  <c r="A361" i="71"/>
  <c r="B361" i="71"/>
  <c r="A362" i="71"/>
  <c r="B362" i="71"/>
  <c r="A363" i="71"/>
  <c r="B363" i="71"/>
  <c r="A364" i="71"/>
  <c r="B364" i="71"/>
  <c r="A365" i="71"/>
  <c r="B365" i="71"/>
  <c r="A366" i="71"/>
  <c r="B366" i="71"/>
  <c r="A367" i="71"/>
  <c r="B367" i="71"/>
  <c r="A368" i="71"/>
  <c r="B368" i="71"/>
  <c r="A369" i="71"/>
  <c r="B369" i="71"/>
  <c r="A370" i="71"/>
  <c r="B370" i="71"/>
  <c r="A371" i="71"/>
  <c r="B371" i="71"/>
  <c r="A372" i="71"/>
  <c r="B372" i="71"/>
  <c r="A373" i="71"/>
  <c r="B373" i="71"/>
  <c r="A374" i="71"/>
  <c r="B374" i="71"/>
  <c r="A375" i="71"/>
  <c r="B375" i="71"/>
  <c r="A376" i="71"/>
  <c r="B376" i="71"/>
  <c r="A377" i="71"/>
  <c r="B377" i="71"/>
  <c r="A378" i="71"/>
  <c r="B378" i="71"/>
  <c r="A379" i="71"/>
  <c r="B379" i="71"/>
  <c r="A380" i="71"/>
  <c r="B380" i="71"/>
  <c r="A381" i="71"/>
  <c r="B381" i="71"/>
  <c r="A382" i="71"/>
  <c r="B382" i="71"/>
  <c r="A383" i="71"/>
  <c r="B383" i="71"/>
  <c r="A384" i="71"/>
  <c r="B384" i="71"/>
  <c r="A385" i="71"/>
  <c r="B385" i="71"/>
  <c r="A386" i="71"/>
  <c r="B386" i="71"/>
  <c r="A387" i="71"/>
  <c r="B387" i="71"/>
  <c r="A388" i="71"/>
  <c r="B388" i="71"/>
  <c r="A389" i="71"/>
  <c r="B389" i="71"/>
  <c r="A390" i="71"/>
  <c r="B390" i="71"/>
  <c r="A391" i="71"/>
  <c r="B391" i="71"/>
  <c r="A392" i="71"/>
  <c r="B392" i="71"/>
  <c r="A393" i="71"/>
  <c r="B393" i="71"/>
  <c r="A394" i="71"/>
  <c r="B394" i="71"/>
  <c r="A395" i="71"/>
  <c r="B395" i="71"/>
  <c r="A396" i="71"/>
  <c r="B396" i="71"/>
  <c r="A397" i="71"/>
  <c r="B397" i="71"/>
  <c r="A398" i="71"/>
  <c r="B398" i="71"/>
  <c r="A399" i="71"/>
  <c r="B399" i="71"/>
  <c r="A400" i="71"/>
  <c r="B400" i="71"/>
  <c r="A401" i="71"/>
  <c r="B401" i="71"/>
  <c r="A402" i="71"/>
  <c r="B402" i="71"/>
  <c r="A403" i="71"/>
  <c r="B403" i="71"/>
  <c r="A404" i="71"/>
  <c r="B404" i="71"/>
  <c r="A405" i="71"/>
  <c r="B405" i="71"/>
  <c r="A406" i="71"/>
  <c r="B406" i="71"/>
  <c r="A407" i="71"/>
  <c r="B407" i="71"/>
  <c r="A408" i="71"/>
  <c r="B408" i="71"/>
  <c r="A409" i="71"/>
  <c r="B409" i="71"/>
  <c r="A410" i="71"/>
  <c r="B410" i="71"/>
  <c r="A411" i="71"/>
  <c r="B411" i="71"/>
  <c r="A412" i="71"/>
  <c r="B412" i="71"/>
  <c r="A413" i="71"/>
  <c r="B413" i="71"/>
  <c r="A414" i="71"/>
  <c r="B414" i="71"/>
  <c r="A415" i="71"/>
  <c r="B415" i="71"/>
  <c r="A416" i="71"/>
  <c r="B416" i="71"/>
  <c r="A417" i="71"/>
  <c r="B417" i="71"/>
  <c r="A418" i="71"/>
  <c r="B418" i="71"/>
  <c r="A419" i="71"/>
  <c r="B419" i="71"/>
  <c r="A420" i="71"/>
  <c r="B420" i="71"/>
  <c r="A421" i="71"/>
  <c r="B421" i="71"/>
  <c r="A422" i="71"/>
  <c r="B422" i="71"/>
  <c r="A423" i="71"/>
  <c r="B423" i="71"/>
  <c r="A424" i="71"/>
  <c r="B424" i="71"/>
  <c r="A425" i="71"/>
  <c r="B425" i="71"/>
  <c r="A426" i="71"/>
  <c r="B426" i="71"/>
  <c r="A427" i="71"/>
  <c r="B427" i="71"/>
  <c r="A428" i="71"/>
  <c r="B428" i="71"/>
  <c r="A429" i="71"/>
  <c r="B429" i="71"/>
  <c r="A430" i="71"/>
  <c r="B430" i="71"/>
  <c r="A431" i="71"/>
  <c r="B431" i="71"/>
  <c r="A432" i="71"/>
  <c r="B432" i="71"/>
  <c r="A433" i="71"/>
  <c r="B433" i="71"/>
  <c r="A434" i="71"/>
  <c r="B434" i="71"/>
  <c r="A435" i="71"/>
  <c r="B435" i="71"/>
  <c r="A436" i="71"/>
  <c r="B436" i="71"/>
  <c r="A437" i="71"/>
  <c r="B437" i="71"/>
  <c r="A438" i="71"/>
  <c r="B438" i="71"/>
  <c r="A439" i="71"/>
  <c r="B439" i="71"/>
  <c r="A440" i="71"/>
  <c r="B440" i="71"/>
  <c r="A441" i="71"/>
  <c r="B441" i="71"/>
  <c r="A442" i="71"/>
  <c r="B442" i="71"/>
  <c r="A443" i="71"/>
  <c r="B443" i="71"/>
  <c r="A444" i="71"/>
  <c r="B444" i="71"/>
  <c r="A445" i="71"/>
  <c r="B445" i="71"/>
  <c r="A446" i="71"/>
  <c r="B446" i="71"/>
  <c r="A447" i="71"/>
  <c r="B447" i="71"/>
  <c r="A448" i="71"/>
  <c r="B448" i="71"/>
  <c r="A449" i="71"/>
  <c r="B449" i="71"/>
  <c r="A450" i="71"/>
  <c r="B450" i="71"/>
  <c r="A451" i="71"/>
  <c r="B451" i="71"/>
  <c r="A452" i="71"/>
  <c r="B452" i="71"/>
  <c r="A453" i="71"/>
  <c r="B453" i="71"/>
  <c r="A454" i="71"/>
  <c r="B454" i="71"/>
  <c r="A455" i="71"/>
  <c r="B455" i="71"/>
  <c r="A456" i="71"/>
  <c r="B456" i="71"/>
  <c r="A457" i="71"/>
  <c r="B457" i="71"/>
  <c r="A458" i="71"/>
  <c r="B458" i="71"/>
  <c r="A459" i="71"/>
  <c r="B459" i="71"/>
  <c r="A460" i="71"/>
  <c r="B460" i="71"/>
  <c r="A461" i="71"/>
  <c r="B461" i="71"/>
  <c r="A462" i="71"/>
  <c r="B462" i="71"/>
  <c r="A463" i="71"/>
  <c r="B463" i="71"/>
  <c r="A464" i="71"/>
  <c r="B464" i="71"/>
  <c r="A465" i="71"/>
  <c r="B465" i="71"/>
  <c r="A466" i="71"/>
  <c r="B466" i="71"/>
  <c r="A467" i="71"/>
  <c r="B467" i="71"/>
  <c r="A468" i="71"/>
  <c r="B468" i="71"/>
  <c r="A469" i="71"/>
  <c r="B469" i="71"/>
  <c r="A470" i="71"/>
  <c r="B470" i="71"/>
  <c r="A471" i="71"/>
  <c r="B471" i="71"/>
  <c r="A472" i="71"/>
  <c r="B472" i="71"/>
  <c r="A473" i="71"/>
  <c r="B473" i="71"/>
  <c r="A474" i="71"/>
  <c r="B474" i="71"/>
  <c r="A475" i="71"/>
  <c r="B475" i="71"/>
  <c r="A476" i="71"/>
  <c r="B476" i="71"/>
  <c r="A477" i="71"/>
  <c r="B477" i="71"/>
  <c r="A478" i="71"/>
  <c r="B478" i="71"/>
  <c r="A479" i="71"/>
  <c r="B479" i="71"/>
  <c r="A480" i="71"/>
  <c r="B480" i="71"/>
  <c r="A481" i="71"/>
  <c r="B481" i="71"/>
  <c r="A482" i="71"/>
  <c r="B482" i="71"/>
  <c r="A483" i="71"/>
  <c r="B483" i="71"/>
  <c r="A484" i="71"/>
  <c r="B484" i="71"/>
  <c r="A485" i="71"/>
  <c r="B485" i="71"/>
  <c r="A486" i="71"/>
  <c r="B486" i="71"/>
  <c r="A487" i="71"/>
  <c r="B487" i="71"/>
  <c r="A488" i="71"/>
  <c r="B488" i="71"/>
  <c r="A489" i="71"/>
  <c r="B489" i="71"/>
  <c r="A490" i="71"/>
  <c r="B490" i="71"/>
  <c r="A491" i="71"/>
  <c r="B491" i="71"/>
  <c r="A492" i="71"/>
  <c r="B492" i="71"/>
  <c r="A493" i="71"/>
  <c r="B493" i="71"/>
  <c r="A494" i="71"/>
  <c r="B494" i="71"/>
  <c r="A495" i="71"/>
  <c r="B495" i="71"/>
  <c r="A496" i="71"/>
  <c r="B496" i="71"/>
  <c r="A497" i="71"/>
  <c r="B497" i="71"/>
  <c r="A498" i="71"/>
  <c r="B498" i="71"/>
  <c r="A499" i="71"/>
  <c r="B499" i="71"/>
  <c r="A500" i="71"/>
  <c r="B500" i="71"/>
  <c r="A501" i="71"/>
  <c r="B501" i="71"/>
  <c r="A502" i="71"/>
  <c r="B502" i="71"/>
  <c r="A503" i="71"/>
  <c r="B503" i="71"/>
  <c r="A504" i="71"/>
  <c r="B504" i="71"/>
  <c r="A505" i="71"/>
  <c r="B505" i="71"/>
  <c r="A506" i="71"/>
  <c r="B506" i="71"/>
  <c r="A507" i="71"/>
  <c r="B507" i="71"/>
  <c r="A508" i="71"/>
  <c r="B508" i="71"/>
  <c r="A509" i="71"/>
  <c r="B509" i="71"/>
  <c r="A510" i="71"/>
  <c r="B510" i="71"/>
  <c r="A511" i="71"/>
  <c r="B511" i="71"/>
  <c r="A512" i="71"/>
  <c r="B512" i="71"/>
  <c r="A513" i="71"/>
  <c r="B513" i="71"/>
  <c r="A514" i="71"/>
  <c r="B514" i="71"/>
  <c r="A515" i="71"/>
  <c r="B515" i="71"/>
  <c r="A516" i="71"/>
  <c r="B516" i="71"/>
  <c r="A517" i="71"/>
  <c r="B517" i="71"/>
  <c r="A518" i="71"/>
  <c r="B518" i="71"/>
  <c r="A519" i="71"/>
  <c r="B519" i="71"/>
  <c r="A520" i="71"/>
  <c r="B520" i="71"/>
  <c r="A521" i="71"/>
  <c r="B521" i="71"/>
  <c r="A522" i="71"/>
  <c r="B522" i="71"/>
  <c r="A523" i="71"/>
  <c r="B523" i="71"/>
  <c r="A524" i="71"/>
  <c r="B524" i="71"/>
  <c r="A525" i="71"/>
  <c r="B525" i="71"/>
  <c r="A526" i="71"/>
  <c r="B526" i="71"/>
  <c r="A527" i="71"/>
  <c r="B527" i="71"/>
  <c r="A528" i="71"/>
  <c r="B528" i="71"/>
  <c r="A529" i="71"/>
  <c r="B529" i="71"/>
  <c r="A530" i="71"/>
  <c r="B530" i="71"/>
  <c r="A531" i="71"/>
  <c r="B531" i="71"/>
  <c r="A532" i="71"/>
  <c r="B532" i="71"/>
  <c r="A533" i="71"/>
  <c r="B533" i="71"/>
  <c r="A534" i="71"/>
  <c r="B534" i="71"/>
  <c r="A535" i="71"/>
  <c r="B535" i="71"/>
  <c r="A536" i="71"/>
  <c r="B536" i="71"/>
  <c r="A537" i="71"/>
  <c r="B537" i="71"/>
  <c r="A538" i="71"/>
  <c r="B538" i="71"/>
  <c r="A539" i="71"/>
  <c r="B539" i="71"/>
  <c r="A540" i="71"/>
  <c r="B540" i="71"/>
  <c r="A541" i="71"/>
  <c r="B541" i="71"/>
  <c r="A542" i="71"/>
  <c r="B542" i="71"/>
  <c r="A543" i="71"/>
  <c r="B543" i="71"/>
  <c r="A544" i="71"/>
  <c r="B544" i="71"/>
  <c r="A545" i="71"/>
  <c r="B545" i="71"/>
  <c r="A546" i="71"/>
  <c r="B546" i="71"/>
  <c r="A547" i="71"/>
  <c r="B547" i="71"/>
  <c r="A548" i="71"/>
  <c r="B548" i="71"/>
  <c r="A549" i="71"/>
  <c r="B549" i="71"/>
  <c r="A550" i="71"/>
  <c r="B550" i="71"/>
  <c r="A551" i="71"/>
  <c r="B551" i="71"/>
  <c r="A552" i="71"/>
  <c r="B552" i="71"/>
  <c r="A553" i="71"/>
  <c r="B553" i="71"/>
  <c r="A554" i="71"/>
  <c r="B554" i="71"/>
  <c r="A555" i="71"/>
  <c r="B555" i="71"/>
  <c r="A556" i="71"/>
  <c r="B556" i="71"/>
  <c r="A557" i="71"/>
  <c r="B557" i="71"/>
  <c r="A558" i="71"/>
  <c r="B558" i="71"/>
  <c r="A559" i="71"/>
  <c r="B559" i="71"/>
  <c r="A560" i="71"/>
  <c r="B560" i="71"/>
  <c r="A561" i="71"/>
  <c r="B561" i="71"/>
  <c r="A562" i="71"/>
  <c r="B562" i="71"/>
  <c r="A563" i="71"/>
  <c r="B563" i="71"/>
  <c r="A564" i="71"/>
  <c r="B564" i="71"/>
  <c r="A565" i="71"/>
  <c r="B565" i="71"/>
  <c r="A566" i="71"/>
  <c r="B566" i="71"/>
  <c r="A567" i="71"/>
  <c r="B567" i="71"/>
  <c r="A568" i="71"/>
  <c r="B568" i="71"/>
  <c r="A569" i="71"/>
  <c r="B569" i="71"/>
  <c r="A570" i="71"/>
  <c r="B570" i="71"/>
  <c r="A571" i="71"/>
  <c r="B571" i="71"/>
  <c r="A572" i="71"/>
  <c r="B572" i="71"/>
  <c r="A573" i="71"/>
  <c r="B573" i="71"/>
  <c r="A574" i="71"/>
  <c r="B574" i="71"/>
  <c r="A575" i="71"/>
  <c r="B575" i="71"/>
  <c r="A576" i="71"/>
  <c r="B576" i="71"/>
  <c r="A577" i="71"/>
  <c r="B577" i="71"/>
  <c r="A578" i="71"/>
  <c r="B578" i="71"/>
  <c r="A579" i="71"/>
  <c r="B579" i="71"/>
  <c r="A580" i="71"/>
  <c r="B580" i="71"/>
  <c r="A581" i="71"/>
  <c r="B581" i="71"/>
  <c r="A582" i="71"/>
  <c r="B582" i="71"/>
  <c r="A583" i="71"/>
  <c r="B583" i="71"/>
  <c r="A584" i="71"/>
  <c r="B584" i="71"/>
  <c r="A585" i="71"/>
  <c r="B585" i="71"/>
  <c r="A586" i="71"/>
  <c r="B586" i="71"/>
  <c r="A587" i="71"/>
  <c r="B587" i="71"/>
  <c r="A588" i="71"/>
  <c r="B588" i="71"/>
  <c r="A589" i="71"/>
  <c r="B589" i="71"/>
  <c r="A590" i="71"/>
  <c r="B590" i="71"/>
  <c r="A591" i="71"/>
  <c r="B591" i="71"/>
  <c r="A592" i="71"/>
  <c r="B592" i="71"/>
  <c r="A593" i="71"/>
  <c r="B593" i="71"/>
  <c r="A594" i="71"/>
  <c r="B594" i="71"/>
  <c r="A595" i="71"/>
  <c r="B595" i="71"/>
  <c r="A596" i="71"/>
  <c r="B596" i="71"/>
  <c r="A597" i="71"/>
  <c r="B597" i="71"/>
  <c r="A598" i="71"/>
  <c r="B598" i="71"/>
  <c r="A599" i="71"/>
  <c r="B599" i="71"/>
  <c r="A600" i="71"/>
  <c r="B600" i="71"/>
  <c r="A601" i="71"/>
  <c r="B601" i="71"/>
  <c r="A602" i="71"/>
  <c r="B602" i="71"/>
  <c r="A603" i="71"/>
  <c r="B603" i="71"/>
  <c r="A604" i="71"/>
  <c r="B604" i="71"/>
  <c r="A605" i="71"/>
  <c r="B605" i="71"/>
  <c r="A606" i="71"/>
  <c r="B606" i="71"/>
  <c r="A607" i="71"/>
  <c r="B607" i="71"/>
  <c r="A608" i="71"/>
  <c r="B608" i="71"/>
  <c r="A609" i="71"/>
  <c r="B609" i="71"/>
  <c r="A610" i="71"/>
  <c r="B610" i="71"/>
  <c r="A611" i="71"/>
  <c r="B611" i="71"/>
  <c r="A612" i="71"/>
  <c r="B612" i="71"/>
  <c r="A613" i="71"/>
  <c r="B613" i="71"/>
  <c r="A614" i="71"/>
  <c r="B614" i="71"/>
  <c r="A615" i="71"/>
  <c r="B615" i="71"/>
  <c r="A616" i="71"/>
  <c r="B616" i="71"/>
  <c r="A617" i="71"/>
  <c r="B617" i="71"/>
  <c r="A618" i="71"/>
  <c r="B618" i="71"/>
  <c r="A619" i="71"/>
  <c r="B619" i="71"/>
  <c r="A620" i="71"/>
  <c r="B620" i="71"/>
  <c r="A621" i="71"/>
  <c r="B621" i="71"/>
  <c r="A622" i="71"/>
  <c r="B622" i="71"/>
  <c r="A623" i="71"/>
  <c r="B623" i="71"/>
  <c r="A624" i="71"/>
  <c r="B624" i="71"/>
  <c r="A625" i="71"/>
  <c r="B625" i="71"/>
  <c r="A626" i="71"/>
  <c r="B626" i="71"/>
  <c r="A627" i="71"/>
  <c r="B627" i="71"/>
  <c r="A628" i="71"/>
  <c r="B628" i="71"/>
  <c r="A629" i="71"/>
  <c r="B629" i="71"/>
  <c r="A630" i="71"/>
  <c r="B630" i="71"/>
  <c r="A631" i="71"/>
  <c r="B631" i="71"/>
  <c r="A632" i="71"/>
  <c r="B632" i="71"/>
  <c r="A633" i="71"/>
  <c r="B633" i="71"/>
  <c r="A634" i="71"/>
  <c r="B634" i="71"/>
  <c r="A635" i="71"/>
  <c r="B635" i="71"/>
  <c r="A636" i="71"/>
  <c r="B636" i="71"/>
  <c r="A637" i="71"/>
  <c r="B637" i="71"/>
  <c r="A638" i="71"/>
  <c r="B638" i="71"/>
  <c r="A639" i="71"/>
  <c r="B639" i="71"/>
  <c r="A640" i="71"/>
  <c r="B640" i="71"/>
  <c r="A641" i="71"/>
  <c r="B641" i="71"/>
  <c r="A642" i="71"/>
  <c r="B642" i="71"/>
  <c r="A643" i="71"/>
  <c r="B643" i="71"/>
  <c r="A644" i="71"/>
  <c r="B644" i="71"/>
  <c r="A645" i="71"/>
  <c r="B645" i="71"/>
  <c r="A646" i="71"/>
  <c r="B646" i="71"/>
  <c r="A647" i="71"/>
  <c r="B647" i="71"/>
  <c r="A648" i="71"/>
  <c r="B648" i="71"/>
  <c r="A649" i="71"/>
  <c r="B649" i="71"/>
  <c r="A650" i="71"/>
  <c r="B650" i="71"/>
  <c r="A651" i="71"/>
  <c r="B651" i="71"/>
  <c r="A652" i="71"/>
  <c r="B652" i="71"/>
  <c r="A653" i="71"/>
  <c r="B653" i="71"/>
  <c r="A654" i="71"/>
  <c r="B654" i="71"/>
  <c r="A655" i="71"/>
  <c r="B655" i="71"/>
  <c r="A656" i="71"/>
  <c r="B656" i="71"/>
  <c r="A657" i="71"/>
  <c r="B657" i="71"/>
  <c r="A658" i="71"/>
  <c r="B658" i="71"/>
  <c r="A659" i="71"/>
  <c r="B659" i="71"/>
  <c r="A660" i="71"/>
  <c r="B660" i="71"/>
  <c r="A661" i="71"/>
  <c r="B661" i="71"/>
  <c r="A662" i="71"/>
  <c r="B662" i="71"/>
  <c r="A663" i="71"/>
  <c r="B663" i="71"/>
  <c r="A664" i="71"/>
  <c r="B664" i="71"/>
  <c r="A665" i="71"/>
  <c r="B665" i="71"/>
  <c r="A666" i="71"/>
  <c r="B666" i="71"/>
  <c r="A667" i="71"/>
  <c r="B667" i="71"/>
  <c r="A668" i="71"/>
  <c r="B668" i="71"/>
  <c r="A669" i="71"/>
  <c r="B669" i="71"/>
  <c r="A670" i="71"/>
  <c r="B670" i="71"/>
  <c r="A671" i="71"/>
  <c r="B671" i="71"/>
  <c r="A672" i="71"/>
  <c r="B672" i="71"/>
  <c r="A673" i="71"/>
  <c r="B673" i="71"/>
  <c r="A674" i="71"/>
  <c r="B674" i="71"/>
  <c r="A675" i="71"/>
  <c r="B675" i="71"/>
  <c r="A676" i="71"/>
  <c r="B676" i="71"/>
  <c r="A677" i="71"/>
  <c r="B677" i="71"/>
  <c r="A678" i="71"/>
  <c r="B678" i="71"/>
  <c r="A679" i="71"/>
  <c r="B679" i="71"/>
  <c r="A680" i="71"/>
  <c r="B680" i="71"/>
  <c r="A681" i="71"/>
  <c r="B681" i="71"/>
  <c r="A682" i="71"/>
  <c r="B682" i="71"/>
  <c r="A683" i="71"/>
  <c r="B683" i="71"/>
  <c r="A684" i="71"/>
  <c r="B684" i="71"/>
  <c r="A685" i="71"/>
  <c r="B685" i="71"/>
  <c r="A686" i="71"/>
  <c r="B686" i="71"/>
  <c r="A687" i="71"/>
  <c r="B687" i="71"/>
  <c r="A688" i="71"/>
  <c r="B688" i="71"/>
  <c r="A689" i="71"/>
  <c r="B689" i="71"/>
  <c r="A690" i="71"/>
  <c r="B690" i="71"/>
  <c r="A691" i="71"/>
  <c r="B691" i="71"/>
  <c r="A692" i="71"/>
  <c r="B692" i="71"/>
  <c r="A693" i="71"/>
  <c r="B693" i="71"/>
  <c r="A694" i="71"/>
  <c r="B694" i="71"/>
  <c r="A695" i="71"/>
  <c r="B695" i="71"/>
  <c r="A696" i="71"/>
  <c r="B696" i="71"/>
  <c r="A697" i="71"/>
  <c r="B697" i="71"/>
  <c r="A698" i="71"/>
  <c r="B698" i="71"/>
  <c r="A699" i="71"/>
  <c r="B699" i="71"/>
  <c r="A700" i="71"/>
  <c r="B700" i="71"/>
  <c r="A701" i="71"/>
  <c r="B701" i="71"/>
  <c r="A702" i="71"/>
  <c r="B702" i="71"/>
  <c r="A703" i="71"/>
  <c r="B703" i="71"/>
  <c r="A704" i="71"/>
  <c r="B704" i="71"/>
  <c r="A705" i="71"/>
  <c r="B705" i="71"/>
  <c r="A706" i="71"/>
  <c r="B706" i="71"/>
  <c r="A707" i="71"/>
  <c r="B707" i="71"/>
  <c r="A708" i="71"/>
  <c r="B708" i="71"/>
  <c r="A709" i="71"/>
  <c r="B709" i="71"/>
  <c r="A710" i="71"/>
  <c r="B710" i="71"/>
  <c r="A711" i="71"/>
  <c r="B711" i="71"/>
  <c r="A712" i="71"/>
  <c r="B712" i="71"/>
  <c r="A713" i="71"/>
  <c r="B713" i="71"/>
  <c r="A714" i="71"/>
  <c r="B714" i="71"/>
  <c r="A715" i="71"/>
  <c r="B715" i="71"/>
  <c r="A716" i="71"/>
  <c r="B716" i="71"/>
  <c r="A717" i="71"/>
  <c r="B717" i="71"/>
  <c r="A718" i="71"/>
  <c r="B718" i="71"/>
  <c r="A719" i="71"/>
  <c r="B719" i="71"/>
  <c r="A720" i="71"/>
  <c r="B720" i="71"/>
  <c r="A721" i="71"/>
  <c r="B721" i="71"/>
  <c r="A722" i="71"/>
  <c r="B722" i="71"/>
  <c r="A723" i="71"/>
  <c r="B723" i="71"/>
  <c r="A724" i="71"/>
  <c r="B724" i="71"/>
  <c r="A725" i="71"/>
  <c r="B725" i="71"/>
  <c r="A726" i="71"/>
  <c r="B726" i="71"/>
  <c r="A727" i="71"/>
  <c r="B727" i="71"/>
  <c r="A728" i="71"/>
  <c r="B728" i="71"/>
  <c r="A729" i="71"/>
  <c r="B729" i="71"/>
  <c r="A730" i="71"/>
  <c r="B730" i="71"/>
  <c r="A731" i="71"/>
  <c r="B731" i="71"/>
  <c r="A732" i="71"/>
  <c r="B732" i="71"/>
  <c r="A733" i="71"/>
  <c r="B733" i="71"/>
  <c r="A734" i="71"/>
  <c r="B734" i="71"/>
  <c r="A735" i="71"/>
  <c r="B735" i="71"/>
  <c r="A736" i="71"/>
  <c r="B736" i="71"/>
  <c r="A737" i="71"/>
  <c r="B737" i="71"/>
  <c r="A738" i="71"/>
  <c r="B738" i="71"/>
  <c r="A739" i="71"/>
  <c r="B739" i="71"/>
  <c r="A740" i="71"/>
  <c r="B740" i="71"/>
  <c r="A741" i="71"/>
  <c r="B741" i="71"/>
  <c r="A742" i="71"/>
  <c r="B742" i="71"/>
  <c r="A743" i="71"/>
  <c r="B743" i="71"/>
  <c r="A744" i="71"/>
  <c r="B744" i="71"/>
  <c r="A745" i="71"/>
  <c r="B745" i="71"/>
  <c r="A746" i="71"/>
  <c r="B746" i="71"/>
  <c r="A747" i="71"/>
  <c r="B747" i="71"/>
  <c r="A748" i="71"/>
  <c r="B748" i="71"/>
  <c r="A749" i="71"/>
  <c r="B749" i="71"/>
  <c r="A750" i="71"/>
  <c r="B750" i="71"/>
  <c r="A751" i="71"/>
  <c r="B751" i="71"/>
  <c r="A752" i="71"/>
  <c r="B752" i="71"/>
  <c r="A753" i="71"/>
  <c r="B753" i="71"/>
  <c r="A754" i="71"/>
  <c r="B754" i="71"/>
  <c r="A755" i="71"/>
  <c r="B755" i="71"/>
  <c r="A756" i="71"/>
  <c r="B756" i="71"/>
  <c r="A757" i="71"/>
  <c r="B757" i="71"/>
  <c r="A758" i="71"/>
  <c r="B758" i="71"/>
  <c r="A759" i="71"/>
  <c r="B759" i="71"/>
  <c r="A760" i="71"/>
  <c r="B760" i="71"/>
  <c r="A761" i="71"/>
  <c r="B761" i="71"/>
  <c r="A762" i="71"/>
  <c r="B762" i="71"/>
  <c r="A763" i="71"/>
  <c r="B763" i="71"/>
  <c r="A764" i="71"/>
  <c r="B764" i="71"/>
  <c r="A765" i="71"/>
  <c r="B765" i="71"/>
  <c r="A766" i="71"/>
  <c r="B766" i="71"/>
  <c r="A767" i="71"/>
  <c r="B767" i="71"/>
  <c r="A768" i="71"/>
  <c r="B768" i="71"/>
  <c r="A769" i="71"/>
  <c r="B769" i="71"/>
  <c r="A770" i="71"/>
  <c r="B770" i="71"/>
  <c r="A771" i="71"/>
  <c r="B771" i="71"/>
  <c r="A772" i="71"/>
  <c r="B772" i="71"/>
  <c r="A773" i="71"/>
  <c r="B773" i="71"/>
  <c r="A774" i="71"/>
  <c r="B774" i="71"/>
  <c r="A775" i="71"/>
  <c r="B775" i="71"/>
  <c r="A776" i="71"/>
  <c r="B776" i="71"/>
  <c r="A777" i="71"/>
  <c r="B777" i="71"/>
  <c r="A778" i="71"/>
  <c r="B778" i="71"/>
  <c r="A779" i="71"/>
  <c r="B779" i="71"/>
  <c r="A780" i="71"/>
  <c r="B780" i="71"/>
  <c r="A781" i="71"/>
  <c r="B781" i="71"/>
  <c r="A782" i="71"/>
  <c r="B782" i="71"/>
  <c r="A783" i="71"/>
  <c r="B783" i="71"/>
  <c r="A784" i="71"/>
  <c r="B784" i="71"/>
  <c r="A785" i="71"/>
  <c r="B785" i="71"/>
  <c r="A786" i="71"/>
  <c r="B786" i="71"/>
  <c r="A787" i="71"/>
  <c r="B787" i="71"/>
  <c r="A788" i="71"/>
  <c r="B788" i="71"/>
  <c r="A789" i="71"/>
  <c r="B789" i="71"/>
  <c r="A790" i="71"/>
  <c r="B790" i="71"/>
  <c r="A791" i="71"/>
  <c r="B791" i="71"/>
  <c r="A792" i="71"/>
  <c r="B792" i="71"/>
  <c r="A793" i="71"/>
  <c r="B793" i="71"/>
  <c r="A794" i="71"/>
  <c r="B794" i="71"/>
  <c r="A795" i="71"/>
  <c r="B795" i="71"/>
  <c r="A796" i="71"/>
  <c r="B796" i="71"/>
  <c r="A797" i="71"/>
  <c r="B797" i="71"/>
  <c r="A798" i="71"/>
  <c r="B798" i="71"/>
  <c r="A799" i="71"/>
  <c r="B799" i="71"/>
  <c r="A800" i="71"/>
  <c r="B800" i="71"/>
  <c r="A801" i="71"/>
  <c r="B801" i="71"/>
  <c r="A802" i="71"/>
  <c r="B802" i="71"/>
  <c r="A803" i="71"/>
  <c r="B803" i="71"/>
  <c r="A804" i="71"/>
  <c r="B804" i="71"/>
  <c r="A805" i="71"/>
  <c r="B805" i="71"/>
  <c r="A806" i="71"/>
  <c r="B806" i="71"/>
  <c r="A807" i="71"/>
  <c r="B807" i="71"/>
  <c r="A808" i="71"/>
  <c r="B808" i="71"/>
  <c r="A809" i="71"/>
  <c r="B809" i="71"/>
  <c r="A810" i="71"/>
  <c r="B810" i="71"/>
  <c r="A811" i="71"/>
  <c r="B811" i="71"/>
  <c r="A812" i="71"/>
  <c r="B812" i="71"/>
  <c r="A813" i="71"/>
  <c r="B813" i="71"/>
  <c r="A814" i="71"/>
  <c r="B814" i="71"/>
  <c r="A815" i="71"/>
  <c r="B815" i="71"/>
  <c r="A816" i="71"/>
  <c r="B816" i="71"/>
  <c r="A817" i="71"/>
  <c r="B817" i="71"/>
  <c r="A818" i="71"/>
  <c r="B818" i="71"/>
  <c r="A819" i="71"/>
  <c r="B819" i="71"/>
  <c r="A820" i="71"/>
  <c r="B820" i="71"/>
  <c r="A821" i="71"/>
  <c r="B821" i="71"/>
  <c r="A822" i="71"/>
  <c r="B822" i="71"/>
  <c r="A823" i="71"/>
  <c r="B823" i="71"/>
  <c r="A824" i="71"/>
  <c r="B824" i="71"/>
  <c r="A825" i="71"/>
  <c r="B825" i="71"/>
  <c r="A826" i="71"/>
  <c r="B826" i="71"/>
  <c r="A827" i="71"/>
  <c r="B827" i="71"/>
  <c r="A828" i="71"/>
  <c r="B828" i="71"/>
  <c r="A829" i="71"/>
  <c r="B829" i="71"/>
  <c r="A830" i="71"/>
  <c r="B830" i="71"/>
  <c r="A831" i="71"/>
  <c r="B831" i="71"/>
  <c r="A832" i="71"/>
  <c r="B832" i="71"/>
  <c r="A833" i="71"/>
  <c r="B833" i="71"/>
  <c r="A834" i="71"/>
  <c r="B834" i="71"/>
  <c r="A835" i="71"/>
  <c r="B835" i="71"/>
  <c r="A836" i="71"/>
  <c r="B836" i="71"/>
  <c r="A837" i="71"/>
  <c r="B837" i="71"/>
  <c r="A838" i="71"/>
  <c r="B838" i="71"/>
  <c r="A839" i="71"/>
  <c r="B839" i="71"/>
  <c r="A840" i="71"/>
  <c r="B840" i="71"/>
  <c r="A841" i="71"/>
  <c r="B841" i="71"/>
  <c r="A842" i="71"/>
  <c r="B842" i="71"/>
  <c r="A843" i="71"/>
  <c r="B843" i="71"/>
  <c r="A844" i="71"/>
  <c r="B844" i="71"/>
  <c r="A845" i="71"/>
  <c r="B845" i="71"/>
  <c r="A846" i="71"/>
  <c r="B846" i="71"/>
  <c r="A847" i="71"/>
  <c r="B847" i="71"/>
  <c r="A848" i="71"/>
  <c r="B848" i="71"/>
  <c r="A849" i="71"/>
  <c r="B849" i="71"/>
  <c r="A850" i="71"/>
  <c r="B850" i="71"/>
  <c r="A851" i="71"/>
  <c r="B851" i="71"/>
  <c r="A852" i="71"/>
  <c r="B852" i="71"/>
  <c r="A853" i="71"/>
  <c r="B853" i="71"/>
  <c r="A854" i="71"/>
  <c r="B854" i="71"/>
  <c r="A855" i="71"/>
  <c r="B855" i="71"/>
  <c r="A856" i="71"/>
  <c r="B856" i="71"/>
  <c r="A857" i="71"/>
  <c r="B857" i="71"/>
  <c r="A858" i="71"/>
  <c r="B858" i="71"/>
  <c r="A859" i="71"/>
  <c r="B859" i="71"/>
  <c r="A860" i="71"/>
  <c r="B860" i="71"/>
  <c r="A861" i="71"/>
  <c r="B861" i="71"/>
  <c r="A862" i="71"/>
  <c r="B862" i="71"/>
  <c r="A863" i="71"/>
  <c r="B863" i="71"/>
  <c r="A864" i="71"/>
  <c r="B864" i="71"/>
  <c r="A865" i="71"/>
  <c r="B865" i="71"/>
  <c r="A866" i="71"/>
  <c r="B866" i="71"/>
  <c r="A867" i="71"/>
  <c r="B867" i="71"/>
  <c r="A868" i="71"/>
  <c r="B868" i="71"/>
  <c r="A869" i="71"/>
  <c r="B869" i="71"/>
  <c r="A870" i="71"/>
  <c r="B870" i="71"/>
  <c r="A871" i="71"/>
  <c r="B871" i="71"/>
  <c r="A872" i="71"/>
  <c r="B872" i="71"/>
  <c r="A873" i="71"/>
  <c r="B873" i="71"/>
  <c r="A874" i="71"/>
  <c r="B874" i="71"/>
  <c r="A875" i="71"/>
  <c r="B875" i="71"/>
  <c r="A876" i="71"/>
  <c r="B876" i="71"/>
  <c r="A877" i="71"/>
  <c r="B877" i="71"/>
  <c r="A878" i="71"/>
  <c r="B878" i="71"/>
  <c r="A879" i="71"/>
  <c r="B879" i="71"/>
  <c r="A880" i="71"/>
  <c r="B880" i="71"/>
  <c r="A881" i="71"/>
  <c r="B881" i="71"/>
  <c r="A882" i="71"/>
  <c r="B882" i="71"/>
  <c r="A883" i="71"/>
  <c r="B883" i="71"/>
  <c r="A884" i="71"/>
  <c r="B884" i="71"/>
  <c r="A885" i="71"/>
  <c r="B885" i="71"/>
  <c r="A886" i="71"/>
  <c r="B886" i="71"/>
  <c r="A887" i="71"/>
  <c r="B887" i="71"/>
  <c r="A888" i="71"/>
  <c r="B888" i="71"/>
  <c r="A889" i="71"/>
  <c r="B889" i="71"/>
  <c r="A890" i="71"/>
  <c r="B890" i="71"/>
  <c r="A891" i="71"/>
  <c r="B891" i="71"/>
  <c r="A892" i="71"/>
  <c r="B892" i="71"/>
  <c r="A893" i="71"/>
  <c r="B893" i="71"/>
  <c r="A894" i="71"/>
  <c r="B894" i="71"/>
  <c r="A895" i="71"/>
  <c r="B895" i="71"/>
  <c r="A896" i="71"/>
  <c r="B896" i="71"/>
  <c r="A897" i="71"/>
  <c r="B897" i="71"/>
  <c r="A898" i="71"/>
  <c r="B898" i="71"/>
  <c r="A899" i="71"/>
  <c r="B899" i="71"/>
  <c r="A900" i="71"/>
  <c r="B900" i="71"/>
  <c r="A901" i="71"/>
  <c r="B901" i="71"/>
  <c r="A902" i="71"/>
  <c r="B902" i="71"/>
  <c r="A903" i="71"/>
  <c r="B903" i="71"/>
  <c r="A904" i="71"/>
  <c r="B904" i="71"/>
  <c r="A905" i="71"/>
  <c r="B905" i="71"/>
  <c r="A906" i="71"/>
  <c r="B906" i="71"/>
  <c r="A907" i="71"/>
  <c r="B907" i="71"/>
  <c r="A908" i="71"/>
  <c r="B908" i="71"/>
  <c r="A909" i="71"/>
  <c r="B909" i="71"/>
  <c r="A910" i="71"/>
  <c r="B910" i="71"/>
  <c r="A911" i="71"/>
  <c r="B911" i="71"/>
  <c r="A912" i="71"/>
  <c r="B912" i="71"/>
  <c r="A913" i="71"/>
  <c r="B913" i="71"/>
  <c r="A914" i="71"/>
  <c r="B914" i="71"/>
  <c r="A915" i="71"/>
  <c r="B915" i="71"/>
  <c r="A916" i="71"/>
  <c r="B916" i="71"/>
  <c r="A917" i="71"/>
  <c r="B917" i="71"/>
  <c r="A918" i="71"/>
  <c r="B918" i="71"/>
  <c r="A919" i="71"/>
  <c r="B919" i="71"/>
  <c r="A920" i="71"/>
  <c r="B920" i="71"/>
  <c r="A921" i="71"/>
  <c r="B921" i="71"/>
  <c r="A922" i="71"/>
  <c r="B922" i="71"/>
  <c r="A923" i="71"/>
  <c r="B923" i="71"/>
  <c r="A924" i="71"/>
  <c r="B924" i="71"/>
  <c r="A925" i="71"/>
  <c r="B925" i="71"/>
  <c r="A926" i="71"/>
  <c r="B926" i="71"/>
  <c r="A927" i="71"/>
  <c r="B927" i="71"/>
  <c r="A928" i="71"/>
  <c r="B928" i="71"/>
  <c r="A929" i="71"/>
  <c r="B929" i="71"/>
  <c r="A930" i="71"/>
  <c r="B930" i="71"/>
  <c r="A931" i="71"/>
  <c r="B931" i="71"/>
  <c r="A932" i="71"/>
  <c r="B932" i="71"/>
  <c r="A933" i="71"/>
  <c r="B933" i="71"/>
  <c r="A934" i="71"/>
  <c r="B934" i="71"/>
  <c r="A935" i="71"/>
  <c r="B935" i="71"/>
  <c r="A936" i="71"/>
  <c r="B936" i="71"/>
  <c r="A937" i="71"/>
  <c r="B937" i="71"/>
  <c r="A938" i="71"/>
  <c r="B938" i="71"/>
  <c r="A939" i="71"/>
  <c r="B939" i="71"/>
  <c r="A940" i="71"/>
  <c r="B940" i="71"/>
  <c r="A941" i="71"/>
  <c r="B941" i="71"/>
  <c r="A942" i="71"/>
  <c r="B942" i="71"/>
  <c r="A943" i="71"/>
  <c r="B943" i="71"/>
  <c r="A944" i="71"/>
  <c r="B944" i="71"/>
  <c r="A945" i="71"/>
  <c r="B945" i="71"/>
  <c r="A946" i="71"/>
  <c r="B946" i="71"/>
  <c r="A947" i="71"/>
  <c r="B947" i="71"/>
  <c r="A948" i="71"/>
  <c r="B948" i="71"/>
  <c r="A949" i="71"/>
  <c r="B949" i="71"/>
  <c r="A950" i="71"/>
  <c r="B950" i="71"/>
  <c r="A951" i="71"/>
  <c r="B951" i="71"/>
  <c r="A952" i="71"/>
  <c r="B952" i="71"/>
  <c r="A953" i="71"/>
  <c r="B953" i="71"/>
  <c r="A954" i="71"/>
  <c r="B954" i="71"/>
  <c r="A955" i="71"/>
  <c r="B955" i="71"/>
  <c r="A956" i="71"/>
  <c r="B956" i="71"/>
  <c r="A957" i="71"/>
  <c r="B957" i="71"/>
  <c r="A958" i="71"/>
  <c r="B958" i="71"/>
  <c r="A959" i="71"/>
  <c r="B959" i="71"/>
  <c r="A960" i="71"/>
  <c r="B960" i="71"/>
  <c r="A961" i="71"/>
  <c r="B961" i="71"/>
  <c r="A962" i="71"/>
  <c r="B962" i="71"/>
  <c r="A963" i="71"/>
  <c r="B963" i="71"/>
  <c r="A964" i="71"/>
  <c r="B964" i="71"/>
  <c r="A965" i="71"/>
  <c r="B965" i="71"/>
  <c r="A966" i="71"/>
  <c r="B966" i="71"/>
  <c r="A967" i="71"/>
  <c r="B967" i="71"/>
  <c r="A968" i="71"/>
  <c r="B968" i="71"/>
  <c r="A969" i="71"/>
  <c r="B969" i="71"/>
  <c r="A970" i="71"/>
  <c r="B970" i="71"/>
  <c r="A971" i="71"/>
  <c r="B971" i="71"/>
  <c r="A972" i="71"/>
  <c r="B972" i="71"/>
  <c r="A973" i="71"/>
  <c r="B973" i="71"/>
  <c r="A974" i="71"/>
  <c r="B974" i="71"/>
  <c r="A975" i="71"/>
  <c r="B975" i="71"/>
  <c r="A976" i="71"/>
  <c r="B976" i="71"/>
  <c r="A977" i="71"/>
  <c r="B977" i="71"/>
  <c r="A978" i="71"/>
  <c r="B978" i="71"/>
  <c r="A979" i="71"/>
  <c r="B979" i="71"/>
  <c r="A980" i="71"/>
  <c r="B980" i="71"/>
  <c r="A981" i="71"/>
  <c r="B981" i="71"/>
  <c r="A982" i="71"/>
  <c r="B982" i="71"/>
  <c r="A983" i="71"/>
  <c r="B983" i="71"/>
  <c r="A984" i="71"/>
  <c r="B984" i="71"/>
  <c r="A985" i="71"/>
  <c r="B985" i="71"/>
  <c r="A986" i="71"/>
  <c r="B986" i="71"/>
  <c r="A987" i="71"/>
  <c r="B987" i="71"/>
  <c r="A988" i="71"/>
  <c r="B988" i="71"/>
  <c r="A989" i="71"/>
  <c r="B989" i="71"/>
  <c r="A990" i="71"/>
  <c r="B990" i="71"/>
  <c r="A991" i="71"/>
  <c r="B991" i="71"/>
  <c r="A992" i="71"/>
  <c r="B992" i="71"/>
  <c r="A993" i="71"/>
  <c r="B993" i="71"/>
  <c r="A994" i="71"/>
  <c r="B994" i="71"/>
  <c r="A995" i="71"/>
  <c r="B995" i="71"/>
  <c r="A996" i="71"/>
  <c r="B996" i="71"/>
  <c r="A997" i="71"/>
  <c r="B997" i="71"/>
  <c r="A998" i="71"/>
  <c r="B998" i="71"/>
  <c r="A999" i="71"/>
  <c r="B999" i="71"/>
  <c r="A1000" i="71"/>
  <c r="B1000" i="71"/>
  <c r="A1001" i="71"/>
  <c r="B1001" i="71"/>
  <c r="A1002" i="71"/>
  <c r="B1002" i="71"/>
  <c r="A1003" i="71"/>
  <c r="B1003" i="71"/>
  <c r="A1004" i="71"/>
  <c r="B1004" i="71"/>
  <c r="A1005" i="71"/>
  <c r="B1005" i="71"/>
  <c r="A1006" i="71"/>
  <c r="B1006" i="71"/>
  <c r="A1007" i="71"/>
  <c r="B1007" i="71"/>
  <c r="A1008" i="71"/>
  <c r="B1008" i="71"/>
  <c r="A1009" i="71"/>
  <c r="B1009" i="71"/>
  <c r="A1010" i="71"/>
  <c r="B1010" i="71"/>
  <c r="A1011" i="71"/>
  <c r="B1011" i="71"/>
  <c r="A1012" i="71"/>
  <c r="B1012" i="71"/>
  <c r="A1013" i="71"/>
  <c r="B1013" i="71"/>
  <c r="A1014" i="71"/>
  <c r="B1014" i="71"/>
  <c r="A1015" i="71"/>
  <c r="B1015" i="71"/>
  <c r="A1016" i="71"/>
  <c r="B1016" i="71"/>
  <c r="A1017" i="71"/>
  <c r="B1017" i="71"/>
  <c r="A1018" i="71"/>
  <c r="B1018" i="71"/>
  <c r="A1019" i="71"/>
  <c r="B1019" i="71"/>
  <c r="A1020" i="71"/>
  <c r="B1020" i="71"/>
  <c r="A1021" i="71"/>
  <c r="B1021" i="71"/>
  <c r="A1022" i="71"/>
  <c r="B1022" i="71"/>
  <c r="A1023" i="71"/>
  <c r="B1023" i="71"/>
  <c r="A1024" i="71"/>
  <c r="B1024" i="71"/>
  <c r="A1025" i="71"/>
  <c r="B1025" i="71"/>
  <c r="A1026" i="71"/>
  <c r="B1026" i="71"/>
  <c r="A1027" i="71"/>
  <c r="B1027" i="71"/>
  <c r="A1028" i="71"/>
  <c r="B1028" i="71"/>
  <c r="A1029" i="71"/>
  <c r="B1029" i="71"/>
  <c r="A1030" i="71"/>
  <c r="B1030" i="71"/>
  <c r="A1031" i="71"/>
  <c r="B1031" i="71"/>
  <c r="A1032" i="71"/>
  <c r="B1032" i="71"/>
  <c r="A1033" i="71"/>
  <c r="B1033" i="71"/>
  <c r="A1034" i="71"/>
  <c r="B1034" i="71"/>
  <c r="A1035" i="71"/>
  <c r="B1035" i="71"/>
  <c r="A1036" i="71"/>
  <c r="B1036" i="71"/>
  <c r="A1037" i="71"/>
  <c r="B1037" i="71"/>
  <c r="A1038" i="71"/>
  <c r="B1038" i="71"/>
  <c r="A1039" i="71"/>
  <c r="B1039" i="71"/>
  <c r="A1040" i="71"/>
  <c r="B1040" i="71"/>
  <c r="A1041" i="71"/>
  <c r="B1041" i="71"/>
  <c r="A1042" i="71"/>
  <c r="B1042" i="71"/>
  <c r="A1043" i="71"/>
  <c r="B1043" i="71"/>
  <c r="A1044" i="71"/>
  <c r="B1044" i="71"/>
  <c r="A1045" i="71"/>
  <c r="B1045" i="71"/>
  <c r="A1046" i="71"/>
  <c r="B1046" i="71"/>
  <c r="A1047" i="71"/>
  <c r="B1047" i="71"/>
  <c r="A1048" i="71"/>
  <c r="B1048" i="71"/>
  <c r="A1049" i="71"/>
  <c r="B1049" i="71"/>
  <c r="A1050" i="71"/>
  <c r="B1050" i="71"/>
  <c r="A1051" i="71"/>
  <c r="B1051" i="71"/>
  <c r="A1052" i="71"/>
  <c r="B1052" i="71"/>
  <c r="A1053" i="71"/>
  <c r="B1053" i="71"/>
  <c r="A1054" i="71"/>
  <c r="B1054" i="71"/>
  <c r="A1055" i="71"/>
  <c r="B1055" i="71"/>
  <c r="A1056" i="71"/>
  <c r="B1056" i="71"/>
  <c r="A1057" i="71"/>
  <c r="B1057" i="71"/>
  <c r="A1058" i="71"/>
  <c r="B1058" i="71"/>
  <c r="A1059" i="71"/>
  <c r="B1059" i="71"/>
  <c r="A1060" i="71"/>
  <c r="B1060" i="71"/>
  <c r="A1061" i="71"/>
  <c r="B1061" i="71"/>
  <c r="A1062" i="71"/>
  <c r="B1062" i="71"/>
  <c r="A1063" i="71"/>
  <c r="B1063" i="71"/>
  <c r="A1064" i="71"/>
  <c r="B1064" i="71"/>
  <c r="A1065" i="71"/>
  <c r="B1065" i="71"/>
  <c r="A1066" i="71"/>
  <c r="B1066" i="71"/>
  <c r="A1067" i="71"/>
  <c r="B1067" i="71"/>
  <c r="A1068" i="71"/>
  <c r="B1068" i="71"/>
  <c r="A1069" i="71"/>
  <c r="B1069" i="71"/>
  <c r="A1070" i="71"/>
  <c r="B1070" i="71"/>
  <c r="A1071" i="71"/>
  <c r="B1071" i="71"/>
  <c r="A1072" i="71"/>
  <c r="B1072" i="71"/>
  <c r="A1073" i="71"/>
  <c r="B1073" i="71"/>
  <c r="A1074" i="71"/>
  <c r="B1074" i="71"/>
  <c r="A1075" i="71"/>
  <c r="B1075" i="71"/>
  <c r="A1076" i="71"/>
  <c r="B1076" i="71"/>
  <c r="A1077" i="71"/>
  <c r="B1077" i="71"/>
  <c r="A1078" i="71"/>
  <c r="B1078" i="71"/>
  <c r="A1079" i="71"/>
  <c r="B1079" i="71"/>
  <c r="A1080" i="71"/>
  <c r="B1080" i="71"/>
  <c r="A1081" i="71"/>
  <c r="B1081" i="71"/>
  <c r="A1082" i="71"/>
  <c r="B1082" i="71"/>
  <c r="A1083" i="71"/>
  <c r="B1083" i="71"/>
  <c r="A1084" i="71"/>
  <c r="B1084" i="71"/>
  <c r="A1085" i="71"/>
  <c r="B1085" i="71"/>
  <c r="A1086" i="71"/>
  <c r="B1086" i="71"/>
  <c r="A1087" i="71"/>
  <c r="B1087" i="71"/>
  <c r="A1088" i="71"/>
  <c r="B1088" i="71"/>
  <c r="A1089" i="71"/>
  <c r="B1089" i="71"/>
  <c r="A1090" i="71"/>
  <c r="B1090" i="71"/>
  <c r="A1091" i="71"/>
  <c r="B1091" i="71"/>
  <c r="A1092" i="71"/>
  <c r="B1092" i="71"/>
  <c r="A1093" i="71"/>
  <c r="B1093" i="71"/>
  <c r="A1094" i="71"/>
  <c r="B1094" i="71"/>
  <c r="A1095" i="71"/>
  <c r="B1095" i="71"/>
  <c r="A1096" i="71"/>
  <c r="B1096" i="71"/>
  <c r="A1097" i="71"/>
  <c r="B1097" i="71"/>
  <c r="A1098" i="71"/>
  <c r="B1098" i="71"/>
  <c r="A1099" i="71"/>
  <c r="B1099" i="71"/>
  <c r="A1100" i="71"/>
  <c r="B1100" i="71"/>
  <c r="A1101" i="71"/>
  <c r="B1101" i="71"/>
  <c r="A1102" i="71"/>
  <c r="B1102" i="71"/>
  <c r="A1103" i="71"/>
  <c r="B1103" i="71"/>
  <c r="A1104" i="71"/>
  <c r="B1104" i="71"/>
  <c r="A1105" i="71"/>
  <c r="B1105" i="71"/>
  <c r="A1106" i="71"/>
  <c r="B1106" i="71"/>
  <c r="A1107" i="71"/>
  <c r="B1107" i="71"/>
  <c r="A1108" i="71"/>
  <c r="B1108" i="71"/>
  <c r="A1109" i="71"/>
  <c r="B1109" i="71"/>
  <c r="A1110" i="71"/>
  <c r="B1110" i="71"/>
  <c r="A1111" i="71"/>
  <c r="B1111" i="71"/>
  <c r="A1112" i="71"/>
  <c r="B1112" i="71"/>
  <c r="A1113" i="71"/>
  <c r="B1113" i="71"/>
  <c r="A1114" i="71"/>
  <c r="B1114" i="71"/>
  <c r="A1115" i="71"/>
  <c r="B1115" i="71"/>
  <c r="A1116" i="71"/>
  <c r="B1116" i="71"/>
  <c r="A1117" i="71"/>
  <c r="B1117" i="71"/>
  <c r="A1118" i="71"/>
  <c r="B1118" i="71"/>
  <c r="A1119" i="71"/>
  <c r="B1119" i="71"/>
  <c r="A1120" i="71"/>
  <c r="B1120" i="71"/>
  <c r="A1121" i="71"/>
  <c r="B1121" i="71"/>
  <c r="A1122" i="71"/>
  <c r="B1122" i="71"/>
  <c r="A1123" i="71"/>
  <c r="B1123" i="71"/>
  <c r="A1124" i="71"/>
  <c r="B1124" i="71"/>
  <c r="A1125" i="71"/>
  <c r="B1125" i="71"/>
  <c r="A1126" i="71"/>
  <c r="B1126" i="71"/>
  <c r="A1127" i="71"/>
  <c r="B1127" i="71"/>
  <c r="A1128" i="71"/>
  <c r="B1128" i="71"/>
  <c r="A1129" i="71"/>
  <c r="B1129" i="71"/>
  <c r="A1130" i="71"/>
  <c r="B1130" i="71"/>
  <c r="A1131" i="71"/>
  <c r="B1131" i="71"/>
  <c r="A1132" i="71"/>
  <c r="B1132" i="71"/>
  <c r="A1133" i="71"/>
  <c r="B1133" i="71"/>
  <c r="A1134" i="71"/>
  <c r="B1134" i="71"/>
  <c r="A1135" i="71"/>
  <c r="B1135" i="71"/>
  <c r="A1136" i="71"/>
  <c r="B1136" i="71"/>
  <c r="A1137" i="71"/>
  <c r="B1137" i="71"/>
  <c r="A1138" i="71"/>
  <c r="B1138" i="71"/>
  <c r="A1139" i="71"/>
  <c r="B1139" i="71"/>
  <c r="A1140" i="71"/>
  <c r="B1140" i="71"/>
  <c r="A1141" i="71"/>
  <c r="B1141" i="71"/>
  <c r="A1142" i="71"/>
  <c r="B1142" i="71"/>
  <c r="A1143" i="71"/>
  <c r="B1143" i="71"/>
  <c r="A1144" i="71"/>
  <c r="B1144" i="71"/>
  <c r="A1145" i="71"/>
  <c r="B1145" i="71"/>
  <c r="A1146" i="71"/>
  <c r="B1146" i="71"/>
  <c r="A1147" i="71"/>
  <c r="B1147" i="71"/>
  <c r="A1148" i="71"/>
  <c r="B1148" i="71"/>
  <c r="A1149" i="71"/>
  <c r="B1149" i="71"/>
  <c r="A1150" i="71"/>
  <c r="B1150" i="71"/>
  <c r="A1151" i="71"/>
  <c r="B1151" i="71"/>
  <c r="A1152" i="71"/>
  <c r="B1152" i="71"/>
  <c r="A1153" i="71"/>
  <c r="B1153" i="71"/>
  <c r="A1154" i="71"/>
  <c r="B1154" i="71"/>
  <c r="A1155" i="71"/>
  <c r="B1155" i="71"/>
  <c r="A1156" i="71"/>
  <c r="B1156" i="71"/>
  <c r="A1157" i="71"/>
  <c r="B1157" i="71"/>
  <c r="A1158" i="71"/>
  <c r="B1158" i="71"/>
  <c r="A1159" i="71"/>
  <c r="B1159" i="71"/>
  <c r="A1160" i="71"/>
  <c r="B1160" i="71"/>
  <c r="A1161" i="71"/>
  <c r="B1161" i="71"/>
  <c r="A1162" i="71"/>
  <c r="B1162" i="71"/>
  <c r="A1163" i="71"/>
  <c r="B1163" i="71"/>
  <c r="A1164" i="71"/>
  <c r="B1164" i="71"/>
  <c r="A1165" i="71"/>
  <c r="B1165" i="71"/>
  <c r="A1166" i="71"/>
  <c r="B1166" i="71"/>
  <c r="A1167" i="71"/>
  <c r="B1167" i="71"/>
  <c r="A1168" i="71"/>
  <c r="B1168" i="71"/>
  <c r="A1169" i="71"/>
  <c r="B1169" i="71"/>
  <c r="A1170" i="71"/>
  <c r="B1170" i="71"/>
  <c r="A1171" i="71"/>
  <c r="B1171" i="71"/>
  <c r="A1172" i="71"/>
  <c r="B1172" i="71"/>
  <c r="A1173" i="71"/>
  <c r="B1173" i="71"/>
  <c r="A1174" i="71"/>
  <c r="B1174" i="71"/>
  <c r="A1175" i="71"/>
  <c r="B1175" i="71"/>
  <c r="A1176" i="71"/>
  <c r="B1176" i="71"/>
  <c r="A1177" i="71"/>
  <c r="B1177" i="71"/>
  <c r="A1178" i="71"/>
  <c r="B1178" i="71"/>
  <c r="A1179" i="71"/>
  <c r="B1179" i="71"/>
  <c r="A1180" i="71"/>
  <c r="B1180" i="71"/>
  <c r="A1181" i="71"/>
  <c r="B1181" i="71"/>
  <c r="A1182" i="71"/>
  <c r="B1182" i="71"/>
  <c r="A1183" i="71"/>
  <c r="B1183" i="71"/>
  <c r="A1184" i="71"/>
  <c r="B1184" i="71"/>
  <c r="A1185" i="71"/>
  <c r="B1185" i="71"/>
  <c r="A1186" i="71"/>
  <c r="B1186" i="71"/>
  <c r="A1187" i="71"/>
  <c r="B1187" i="71"/>
  <c r="A1188" i="71"/>
  <c r="B1188" i="71"/>
  <c r="A1189" i="71"/>
  <c r="B1189" i="71"/>
  <c r="A1190" i="71"/>
  <c r="B1190" i="71"/>
  <c r="A1191" i="71"/>
  <c r="B1191" i="71"/>
  <c r="A1192" i="71"/>
  <c r="B1192" i="71"/>
  <c r="A1193" i="71"/>
  <c r="B1193" i="71"/>
  <c r="A1194" i="71"/>
  <c r="B1194" i="71"/>
  <c r="A1195" i="71"/>
  <c r="B1195" i="71"/>
  <c r="A1196" i="71"/>
  <c r="B1196" i="71"/>
  <c r="A1197" i="71"/>
  <c r="B1197" i="71"/>
  <c r="A1198" i="71"/>
  <c r="B1198" i="71"/>
  <c r="A1199" i="71"/>
  <c r="B1199" i="71"/>
  <c r="A1200" i="71"/>
  <c r="B1200" i="71"/>
  <c r="A1201" i="71"/>
  <c r="B1201" i="71"/>
  <c r="A1202" i="71"/>
  <c r="B1202" i="71"/>
  <c r="A1203" i="71"/>
  <c r="B1203" i="71"/>
  <c r="A1204" i="71"/>
  <c r="B1204" i="71"/>
  <c r="A1205" i="71"/>
  <c r="B1205" i="71"/>
  <c r="A1206" i="71"/>
  <c r="B1206" i="71"/>
  <c r="A1207" i="71"/>
  <c r="B1207" i="71"/>
  <c r="A1208" i="71"/>
  <c r="B1208" i="71"/>
  <c r="A1209" i="71"/>
  <c r="B1209" i="71"/>
  <c r="A1210" i="71"/>
  <c r="B1210" i="71"/>
  <c r="A1211" i="71"/>
  <c r="B1211" i="71"/>
  <c r="A1212" i="71"/>
  <c r="B1212" i="71"/>
  <c r="A1213" i="71"/>
  <c r="B1213" i="71"/>
  <c r="A1214" i="71"/>
  <c r="B1214" i="71"/>
  <c r="A1215" i="71"/>
  <c r="B1215" i="71"/>
  <c r="A1216" i="71"/>
  <c r="B1216" i="71"/>
  <c r="A1217" i="71"/>
  <c r="B1217" i="71"/>
  <c r="A1218" i="71"/>
  <c r="B1218" i="71"/>
  <c r="A1219" i="71"/>
  <c r="B1219" i="71"/>
  <c r="A1220" i="71"/>
  <c r="B1220" i="71"/>
  <c r="A1221" i="71"/>
  <c r="B1221" i="71"/>
  <c r="A1222" i="71"/>
  <c r="B1222" i="71"/>
  <c r="A1223" i="71"/>
  <c r="B1223" i="71"/>
  <c r="A1224" i="71"/>
  <c r="B1224" i="71"/>
  <c r="A1225" i="71"/>
  <c r="B1225" i="71"/>
  <c r="A1226" i="71"/>
  <c r="B1226" i="71"/>
  <c r="A1227" i="71"/>
  <c r="B1227" i="71"/>
  <c r="A1228" i="71"/>
  <c r="B1228" i="71"/>
  <c r="A1229" i="71"/>
  <c r="B1229" i="71"/>
  <c r="A1230" i="71"/>
  <c r="B1230" i="71"/>
  <c r="A1231" i="71"/>
  <c r="B1231" i="71"/>
  <c r="A1232" i="71"/>
  <c r="B1232" i="71"/>
  <c r="A1233" i="71"/>
  <c r="B1233" i="71"/>
  <c r="A1234" i="71"/>
  <c r="B1234" i="71"/>
  <c r="A1235" i="71"/>
  <c r="B1235" i="71"/>
  <c r="A1236" i="71"/>
  <c r="B1236" i="71"/>
  <c r="A1237" i="71"/>
  <c r="B1237" i="71"/>
  <c r="A1238" i="71"/>
  <c r="B1238" i="71"/>
  <c r="A1239" i="71"/>
  <c r="B1239" i="71"/>
  <c r="A1240" i="71"/>
  <c r="B1240" i="71"/>
  <c r="A1241" i="71"/>
  <c r="B1241" i="71"/>
  <c r="A1242" i="71"/>
  <c r="B1242" i="71"/>
  <c r="A1243" i="71"/>
  <c r="B1243" i="71"/>
  <c r="A1244" i="71"/>
  <c r="B1244" i="71"/>
  <c r="A1245" i="71"/>
  <c r="B1245" i="71"/>
  <c r="A1246" i="71"/>
  <c r="B1246" i="71"/>
  <c r="A1247" i="71"/>
  <c r="B1247" i="71"/>
  <c r="A1248" i="71"/>
  <c r="B1248" i="71"/>
  <c r="A1249" i="71"/>
  <c r="B1249" i="71"/>
  <c r="A1250" i="71"/>
  <c r="B1250" i="71"/>
  <c r="A1251" i="71"/>
  <c r="B1251" i="71"/>
  <c r="A1252" i="71"/>
  <c r="B1252" i="71"/>
  <c r="A1253" i="71"/>
  <c r="B1253" i="71"/>
  <c r="A1254" i="71"/>
  <c r="B1254" i="71"/>
  <c r="A1255" i="71"/>
  <c r="B1255" i="71"/>
  <c r="A1256" i="71"/>
  <c r="B1256" i="71"/>
  <c r="A1257" i="71"/>
  <c r="B1257" i="71"/>
  <c r="A1258" i="71"/>
  <c r="B1258" i="71"/>
  <c r="A1259" i="71"/>
  <c r="B1259" i="71"/>
  <c r="A1260" i="71"/>
  <c r="B1260" i="71"/>
  <c r="A1261" i="71"/>
  <c r="B1261" i="71"/>
  <c r="A1262" i="71"/>
  <c r="B1262" i="71"/>
  <c r="A1263" i="71"/>
  <c r="B1263" i="71"/>
  <c r="A1264" i="71"/>
  <c r="B1264" i="71"/>
  <c r="A1265" i="71"/>
  <c r="B1265" i="71"/>
  <c r="A1266" i="71"/>
  <c r="B1266" i="71"/>
  <c r="A1267" i="71"/>
  <c r="B1267" i="71"/>
  <c r="A1268" i="71"/>
  <c r="B1268" i="71"/>
  <c r="A1269" i="71"/>
  <c r="B1269" i="71"/>
  <c r="A1270" i="71"/>
  <c r="B1270" i="71"/>
  <c r="A1271" i="71"/>
  <c r="B1271" i="71"/>
  <c r="A1272" i="71"/>
  <c r="B1272" i="71"/>
  <c r="A1273" i="71"/>
  <c r="B1273" i="71"/>
  <c r="A1274" i="71"/>
  <c r="B1274" i="71"/>
  <c r="A1275" i="71"/>
  <c r="B1275" i="71"/>
  <c r="A1276" i="71"/>
  <c r="B1276" i="71"/>
  <c r="A1277" i="71"/>
  <c r="B1277" i="71"/>
  <c r="A1278" i="71"/>
  <c r="B1278" i="71"/>
  <c r="A1279" i="71"/>
  <c r="B1279" i="71"/>
  <c r="A1280" i="71"/>
  <c r="B1280" i="71"/>
  <c r="A1281" i="71"/>
  <c r="B1281" i="71"/>
  <c r="A1282" i="71"/>
  <c r="B1282" i="71"/>
  <c r="A1283" i="71"/>
  <c r="B1283" i="71"/>
  <c r="A1284" i="71"/>
  <c r="B1284" i="71"/>
  <c r="A1285" i="71"/>
  <c r="B1285" i="71"/>
  <c r="A1286" i="71"/>
  <c r="B1286" i="71"/>
  <c r="A1287" i="71"/>
  <c r="B1287" i="71"/>
  <c r="A1288" i="71"/>
  <c r="B1288" i="71"/>
  <c r="A1289" i="71"/>
  <c r="B1289" i="71"/>
  <c r="A1290" i="71"/>
  <c r="B1290" i="71"/>
  <c r="A1291" i="71"/>
  <c r="B1291" i="71"/>
  <c r="A1292" i="71"/>
  <c r="B1292" i="71"/>
  <c r="A1293" i="71"/>
  <c r="B1293" i="71"/>
  <c r="A1294" i="71"/>
  <c r="B1294" i="71"/>
  <c r="A1295" i="71"/>
  <c r="B1295" i="71"/>
  <c r="A1296" i="71"/>
  <c r="B1296" i="71"/>
  <c r="A1297" i="71"/>
  <c r="B1297" i="71"/>
  <c r="A1298" i="71"/>
  <c r="B1298" i="71"/>
  <c r="A1299" i="71"/>
  <c r="B1299" i="71"/>
  <c r="A1300" i="71"/>
  <c r="B1300" i="71"/>
  <c r="A1301" i="71"/>
  <c r="B1301" i="71"/>
  <c r="A1302" i="71"/>
  <c r="B1302" i="71"/>
  <c r="A1303" i="71"/>
  <c r="B1303" i="71"/>
  <c r="A1304" i="71"/>
  <c r="B1304" i="71"/>
  <c r="A1305" i="71"/>
  <c r="B1305" i="71"/>
  <c r="A1306" i="71"/>
  <c r="B1306" i="71"/>
  <c r="A1307" i="71"/>
  <c r="B1307" i="71"/>
  <c r="A1308" i="71"/>
  <c r="B1308" i="71"/>
  <c r="A1309" i="71"/>
  <c r="B1309" i="71"/>
  <c r="A1310" i="71"/>
  <c r="B1310" i="71"/>
  <c r="A1311" i="71"/>
  <c r="B1311" i="71"/>
  <c r="A1312" i="71"/>
  <c r="B1312" i="71"/>
  <c r="A1313" i="71"/>
  <c r="B1313" i="71"/>
  <c r="A1314" i="71"/>
  <c r="B1314" i="71"/>
  <c r="A1315" i="71"/>
  <c r="B1315" i="71"/>
  <c r="A1316" i="71"/>
  <c r="B1316" i="71"/>
  <c r="A1317" i="71"/>
  <c r="B1317" i="71"/>
  <c r="A1318" i="71"/>
  <c r="B1318" i="71"/>
  <c r="A1319" i="71"/>
  <c r="B1319" i="71"/>
  <c r="A1320" i="71"/>
  <c r="B1320" i="71"/>
  <c r="A1321" i="71"/>
  <c r="B1321" i="71"/>
  <c r="A1322" i="71"/>
  <c r="B1322" i="71"/>
  <c r="A1323" i="71"/>
  <c r="B1323" i="71"/>
  <c r="A1324" i="71"/>
  <c r="B1324" i="71"/>
  <c r="A1325" i="71"/>
  <c r="B1325" i="71"/>
  <c r="A1326" i="71"/>
  <c r="B1326" i="71"/>
  <c r="A1327" i="71"/>
  <c r="B1327" i="71"/>
  <c r="A1328" i="71"/>
  <c r="B1328" i="71"/>
  <c r="A1329" i="71"/>
  <c r="B1329" i="71"/>
  <c r="A1330" i="71"/>
  <c r="B1330" i="71"/>
  <c r="A1331" i="71"/>
  <c r="B1331" i="71"/>
  <c r="A1332" i="71"/>
  <c r="B1332" i="71"/>
  <c r="A1333" i="71"/>
  <c r="B1333" i="71"/>
  <c r="A1334" i="71"/>
  <c r="B1334" i="71"/>
  <c r="A1335" i="71"/>
  <c r="B1335" i="71"/>
  <c r="A1336" i="71"/>
  <c r="B1336" i="71"/>
  <c r="A1337" i="71"/>
  <c r="B1337" i="71"/>
  <c r="A1338" i="71"/>
  <c r="B1338" i="71"/>
  <c r="A1339" i="71"/>
  <c r="B1339" i="71"/>
  <c r="A1340" i="71"/>
  <c r="B1340" i="71"/>
  <c r="A1341" i="71"/>
  <c r="B1341" i="71"/>
  <c r="A1342" i="71"/>
  <c r="B1342" i="71"/>
  <c r="A1343" i="71"/>
  <c r="B1343" i="71"/>
  <c r="A1344" i="71"/>
  <c r="B1344" i="71"/>
  <c r="A1345" i="71"/>
  <c r="B1345" i="71"/>
  <c r="A1346" i="71"/>
  <c r="B1346" i="71"/>
  <c r="A1347" i="71"/>
  <c r="B1347" i="71"/>
  <c r="A1348" i="71"/>
  <c r="B1348" i="71"/>
  <c r="A1349" i="71"/>
  <c r="B1349" i="71"/>
  <c r="A1350" i="71"/>
  <c r="B1350" i="71"/>
  <c r="A1351" i="71"/>
  <c r="B1351" i="71"/>
  <c r="A1352" i="71"/>
  <c r="B1352" i="71"/>
  <c r="A1353" i="71"/>
  <c r="B1353" i="71"/>
  <c r="A1354" i="71"/>
  <c r="B1354" i="71"/>
  <c r="A1355" i="71"/>
  <c r="B1355" i="71"/>
  <c r="A1356" i="71"/>
  <c r="B1356" i="71"/>
  <c r="A1357" i="71"/>
  <c r="B1357" i="71"/>
  <c r="A1358" i="71"/>
  <c r="B1358" i="71"/>
  <c r="A1359" i="71"/>
  <c r="B1359" i="71"/>
  <c r="A1360" i="71"/>
  <c r="B1360" i="71"/>
  <c r="A1361" i="71"/>
  <c r="B1361" i="71"/>
  <c r="A1362" i="71"/>
  <c r="B1362" i="71"/>
  <c r="A1363" i="71"/>
  <c r="B1363" i="71"/>
  <c r="A1364" i="71"/>
  <c r="B1364" i="71"/>
  <c r="A1365" i="71"/>
  <c r="B1365" i="71"/>
  <c r="A1366" i="71"/>
  <c r="B1366" i="71"/>
  <c r="A1367" i="71"/>
  <c r="B1367" i="71"/>
  <c r="A1368" i="71"/>
  <c r="B1368" i="71"/>
  <c r="A1369" i="71"/>
  <c r="B1369" i="71"/>
  <c r="A1370" i="71"/>
  <c r="B1370" i="71"/>
  <c r="A1371" i="71"/>
  <c r="B1371" i="71"/>
  <c r="A1372" i="71"/>
  <c r="B1372" i="71"/>
  <c r="A1373" i="71"/>
  <c r="B1373" i="71"/>
  <c r="A1374" i="71"/>
  <c r="B1374" i="71"/>
  <c r="A1375" i="71"/>
  <c r="B1375" i="71"/>
  <c r="A1376" i="71"/>
  <c r="B1376" i="71"/>
  <c r="A1377" i="71"/>
  <c r="B1377" i="71"/>
  <c r="A1378" i="71"/>
  <c r="B1378" i="71"/>
  <c r="A1379" i="71"/>
  <c r="B1379" i="71"/>
  <c r="A1380" i="71"/>
  <c r="B1380" i="71"/>
  <c r="A1381" i="71"/>
  <c r="B1381" i="71"/>
  <c r="A1382" i="71"/>
  <c r="B1382" i="71"/>
  <c r="A1383" i="71"/>
  <c r="B1383" i="71"/>
  <c r="A1384" i="71"/>
  <c r="B1384" i="71"/>
  <c r="A1385" i="71"/>
  <c r="B1385" i="71"/>
  <c r="A1386" i="71"/>
  <c r="B1386" i="71"/>
  <c r="A1387" i="71"/>
  <c r="B1387" i="71"/>
  <c r="A1388" i="71"/>
  <c r="B1388" i="71"/>
  <c r="A1389" i="71"/>
  <c r="B1389" i="71"/>
  <c r="A1390" i="71"/>
  <c r="B1390" i="71"/>
  <c r="A1391" i="71"/>
  <c r="B1391" i="71"/>
  <c r="A1392" i="71"/>
  <c r="B1392" i="71"/>
  <c r="A1393" i="71"/>
  <c r="B1393" i="71"/>
  <c r="A1394" i="71"/>
  <c r="B1394" i="71"/>
  <c r="A1395" i="71"/>
  <c r="B1395" i="71"/>
  <c r="A1396" i="71"/>
  <c r="B1396" i="71"/>
  <c r="A1397" i="71"/>
  <c r="B1397" i="71"/>
  <c r="A1398" i="71"/>
  <c r="B1398" i="71"/>
  <c r="A1399" i="71"/>
  <c r="B1399" i="71"/>
  <c r="A1400" i="71"/>
  <c r="B1400" i="71"/>
  <c r="A1401" i="71"/>
  <c r="B1401" i="71"/>
  <c r="A1402" i="71"/>
  <c r="B1402" i="71"/>
  <c r="A1403" i="71"/>
  <c r="B1403" i="71"/>
  <c r="A1404" i="71"/>
  <c r="B1404" i="71"/>
  <c r="A1405" i="71"/>
  <c r="B1405" i="71"/>
  <c r="A1406" i="71"/>
  <c r="B1406" i="71"/>
  <c r="A1407" i="71"/>
  <c r="B1407" i="71"/>
  <c r="A1408" i="71"/>
  <c r="B1408" i="71"/>
  <c r="A1409" i="71"/>
  <c r="B1409" i="71"/>
  <c r="A1410" i="71"/>
  <c r="B1410" i="71"/>
  <c r="A1411" i="71"/>
  <c r="B1411" i="71"/>
  <c r="A1412" i="71"/>
  <c r="B1412" i="71"/>
  <c r="A1413" i="71"/>
  <c r="B1413" i="71"/>
  <c r="A1414" i="71"/>
  <c r="B1414" i="71"/>
  <c r="A1415" i="71"/>
  <c r="B1415" i="71"/>
  <c r="A1416" i="71"/>
  <c r="B1416" i="71"/>
  <c r="A1417" i="71"/>
  <c r="B1417" i="71"/>
  <c r="A1418" i="71"/>
  <c r="B1418" i="71"/>
  <c r="A1419" i="71"/>
  <c r="B1419" i="71"/>
  <c r="A1420" i="71"/>
  <c r="B1420" i="71"/>
  <c r="A1421" i="71"/>
  <c r="B1421" i="71"/>
  <c r="A1422" i="71"/>
  <c r="B1422" i="71"/>
  <c r="A1423" i="71"/>
  <c r="B1423" i="71"/>
  <c r="A1424" i="71"/>
  <c r="B1424" i="71"/>
  <c r="A1425" i="71"/>
  <c r="B1425" i="71"/>
  <c r="A1426" i="71"/>
  <c r="B1426" i="71"/>
  <c r="A1427" i="71"/>
  <c r="B1427" i="71"/>
  <c r="A1428" i="71"/>
  <c r="B1428" i="71"/>
  <c r="A1429" i="71"/>
  <c r="B1429" i="71"/>
  <c r="A1430" i="71"/>
  <c r="B1430" i="71"/>
  <c r="A1431" i="71"/>
  <c r="B1431" i="71"/>
  <c r="A1432" i="71"/>
  <c r="B1432" i="71"/>
  <c r="A1433" i="71"/>
  <c r="B1433" i="71"/>
  <c r="A1434" i="71"/>
  <c r="B1434" i="71"/>
  <c r="A1435" i="71"/>
  <c r="B1435" i="71"/>
  <c r="A1436" i="71"/>
  <c r="B1436" i="71"/>
  <c r="A1437" i="71"/>
  <c r="B1437" i="71"/>
  <c r="A1438" i="71"/>
  <c r="B1438" i="71"/>
  <c r="A1439" i="71"/>
  <c r="B1439" i="71"/>
  <c r="A1440" i="71"/>
  <c r="B1440" i="71"/>
  <c r="A1441" i="71"/>
  <c r="B1441" i="71"/>
  <c r="A1442" i="71"/>
  <c r="B1442" i="71"/>
  <c r="A1443" i="71"/>
  <c r="B1443" i="71"/>
  <c r="A1444" i="71"/>
  <c r="B1444" i="71"/>
  <c r="A1445" i="71"/>
  <c r="B1445" i="71"/>
  <c r="A1446" i="71"/>
  <c r="B1446" i="71"/>
  <c r="A1447" i="71"/>
  <c r="B1447" i="71"/>
  <c r="A1448" i="71"/>
  <c r="B1448" i="71"/>
  <c r="A1449" i="71"/>
  <c r="B1449" i="71"/>
  <c r="A1450" i="71"/>
  <c r="B1450" i="71"/>
  <c r="A1451" i="71"/>
  <c r="B1451" i="71"/>
  <c r="A1452" i="71"/>
  <c r="B1452" i="71"/>
  <c r="A1453" i="71"/>
  <c r="B1453" i="71"/>
  <c r="A1454" i="71"/>
  <c r="B1454" i="71"/>
  <c r="A1455" i="71"/>
  <c r="B1455" i="71"/>
  <c r="A1456" i="71"/>
  <c r="B1456" i="71"/>
  <c r="A1457" i="71"/>
  <c r="B1457" i="71"/>
  <c r="A1458" i="71"/>
  <c r="B1458" i="71"/>
  <c r="A1459" i="71"/>
  <c r="B1459" i="71"/>
  <c r="A1460" i="71"/>
  <c r="B1460" i="71"/>
  <c r="A1461" i="71"/>
  <c r="B1461" i="71"/>
  <c r="A1462" i="71"/>
  <c r="B1462" i="71"/>
  <c r="A1463" i="71"/>
  <c r="B1463" i="71"/>
  <c r="A1464" i="71"/>
  <c r="B1464" i="71"/>
  <c r="A1465" i="71"/>
  <c r="B1465" i="71"/>
  <c r="A1466" i="71"/>
  <c r="B1466" i="71"/>
  <c r="A1467" i="71"/>
  <c r="B1467" i="71"/>
  <c r="A1468" i="71"/>
  <c r="B1468" i="71"/>
  <c r="A1469" i="71"/>
  <c r="B1469" i="71"/>
  <c r="A1470" i="71"/>
  <c r="B1470" i="71"/>
  <c r="A1471" i="71"/>
  <c r="B1471" i="71"/>
  <c r="A1472" i="71"/>
  <c r="B1472" i="71"/>
  <c r="A1473" i="71"/>
  <c r="B1473" i="71"/>
  <c r="A1474" i="71"/>
  <c r="B1474" i="71"/>
  <c r="A1475" i="71"/>
  <c r="B1475" i="71"/>
  <c r="A1476" i="71"/>
  <c r="B1476" i="71"/>
  <c r="A1477" i="71"/>
  <c r="B1477" i="71"/>
  <c r="A1478" i="71"/>
  <c r="B1478" i="71"/>
  <c r="A1479" i="71"/>
  <c r="B1479" i="71"/>
  <c r="A1480" i="71"/>
  <c r="B1480" i="71"/>
  <c r="A1481" i="71"/>
  <c r="B1481" i="71"/>
  <c r="A1482" i="71"/>
  <c r="B1482" i="71"/>
  <c r="A1483" i="71"/>
  <c r="B1483" i="71"/>
  <c r="A1484" i="71"/>
  <c r="B1484" i="71"/>
  <c r="A1485" i="71"/>
  <c r="B1485" i="71"/>
  <c r="A1486" i="71"/>
  <c r="B1486" i="71"/>
  <c r="A1487" i="71"/>
  <c r="B1487" i="71"/>
  <c r="A1488" i="71"/>
  <c r="B1488" i="71"/>
  <c r="A1489" i="71"/>
  <c r="B1489" i="71"/>
  <c r="A1490" i="71"/>
  <c r="B1490" i="71"/>
  <c r="A1491" i="71"/>
  <c r="B1491" i="71"/>
  <c r="A1492" i="71"/>
  <c r="B1492" i="71"/>
  <c r="A1493" i="71"/>
  <c r="B1493" i="71"/>
  <c r="A1494" i="71"/>
  <c r="B1494" i="71"/>
  <c r="A1495" i="71"/>
  <c r="B1495" i="71"/>
  <c r="A1496" i="71"/>
  <c r="B1496" i="71"/>
  <c r="A1497" i="71"/>
  <c r="B1497" i="71"/>
  <c r="A1498" i="71"/>
  <c r="B1498" i="71"/>
  <c r="A1499" i="71"/>
  <c r="B1499" i="71"/>
  <c r="A1500" i="71"/>
  <c r="B1500" i="71"/>
  <c r="A1501" i="71"/>
  <c r="B1501" i="71"/>
  <c r="A1502" i="71"/>
  <c r="B1502" i="71"/>
  <c r="A1503" i="71"/>
  <c r="B1503" i="71"/>
  <c r="A1504" i="71"/>
  <c r="B1504" i="71"/>
  <c r="A1505" i="71"/>
  <c r="B1505" i="71"/>
  <c r="A1506" i="71"/>
  <c r="B1506" i="71"/>
  <c r="A1507" i="71"/>
  <c r="B1507" i="71"/>
  <c r="A1508" i="71"/>
  <c r="B1508" i="71"/>
  <c r="A1509" i="71"/>
  <c r="B1509" i="71"/>
  <c r="A1510" i="71"/>
  <c r="B1510" i="71"/>
  <c r="A1511" i="71"/>
  <c r="B1511" i="71"/>
  <c r="A1512" i="71"/>
  <c r="B1512" i="71"/>
  <c r="A1513" i="71"/>
  <c r="B1513" i="71"/>
  <c r="A1514" i="71"/>
  <c r="B1514" i="71"/>
  <c r="A1515" i="71"/>
  <c r="B1515" i="71"/>
  <c r="A1516" i="71"/>
  <c r="B1516" i="71"/>
  <c r="A1517" i="71"/>
  <c r="B1517" i="71"/>
  <c r="A1518" i="71"/>
  <c r="B1518" i="71"/>
  <c r="A1519" i="71"/>
  <c r="B1519" i="71"/>
  <c r="A1520" i="71"/>
  <c r="B1520" i="71"/>
  <c r="A1521" i="71"/>
  <c r="B1521" i="71"/>
  <c r="A1522" i="71"/>
  <c r="B1522" i="71"/>
  <c r="A1523" i="71"/>
  <c r="B1523" i="71"/>
  <c r="A1524" i="71"/>
  <c r="B1524" i="71"/>
  <c r="A1525" i="71"/>
  <c r="B1525" i="71"/>
  <c r="A1526" i="71"/>
  <c r="B1526" i="71"/>
  <c r="A1527" i="71"/>
  <c r="B1527" i="71"/>
  <c r="A1528" i="71"/>
  <c r="B1528" i="71"/>
  <c r="A1529" i="71"/>
  <c r="B1529" i="71"/>
  <c r="A1530" i="71"/>
  <c r="B1530" i="71"/>
  <c r="A1531" i="71"/>
  <c r="B1531" i="71"/>
  <c r="A1532" i="71"/>
  <c r="B1532" i="71"/>
  <c r="A1533" i="71"/>
  <c r="B1533" i="71"/>
  <c r="A1534" i="71"/>
  <c r="B1534" i="71"/>
  <c r="A1535" i="71"/>
  <c r="B1535" i="71"/>
  <c r="A1536" i="71"/>
  <c r="B1536" i="71"/>
  <c r="A1537" i="71"/>
  <c r="B1537" i="71"/>
  <c r="A1538" i="71"/>
  <c r="B1538" i="71"/>
  <c r="A1539" i="71"/>
  <c r="B1539" i="71"/>
  <c r="A1540" i="71"/>
  <c r="B1540" i="71"/>
  <c r="A1541" i="71"/>
  <c r="B1541" i="71"/>
  <c r="A1542" i="71"/>
  <c r="B1542" i="71"/>
  <c r="A1543" i="71"/>
  <c r="B1543" i="71"/>
  <c r="A1544" i="71"/>
  <c r="B1544" i="71"/>
  <c r="A1545" i="71"/>
  <c r="B1545" i="71"/>
  <c r="A1546" i="71"/>
  <c r="B1546" i="71"/>
  <c r="A1547" i="71"/>
  <c r="B1547" i="71"/>
  <c r="A1548" i="71"/>
  <c r="B1548" i="71"/>
  <c r="A1549" i="71"/>
  <c r="B1549" i="71"/>
  <c r="A1550" i="71"/>
  <c r="B1550" i="71"/>
  <c r="A1551" i="71"/>
  <c r="B1551" i="71"/>
  <c r="A1552" i="71"/>
  <c r="B1552" i="71"/>
  <c r="A1553" i="71"/>
  <c r="B1553" i="71"/>
  <c r="A1554" i="71"/>
  <c r="B1554" i="71"/>
  <c r="A1555" i="71"/>
  <c r="B1555" i="71"/>
  <c r="A1556" i="71"/>
  <c r="B1556" i="71"/>
  <c r="A1557" i="71"/>
  <c r="B1557" i="71"/>
  <c r="A1558" i="71"/>
  <c r="B1558" i="71"/>
  <c r="A1559" i="71"/>
  <c r="B1559" i="71"/>
  <c r="A1560" i="71"/>
  <c r="B1560" i="71"/>
  <c r="A1561" i="71"/>
  <c r="B1561" i="71"/>
  <c r="A1562" i="71"/>
  <c r="B1562" i="71"/>
  <c r="A1563" i="71"/>
  <c r="B1563" i="71"/>
  <c r="A1564" i="71"/>
  <c r="B1564" i="71"/>
  <c r="A1565" i="71"/>
  <c r="B1565" i="71"/>
  <c r="A1566" i="71"/>
  <c r="B1566" i="71"/>
  <c r="A1567" i="71"/>
  <c r="B1567" i="71"/>
  <c r="A1568" i="71"/>
  <c r="B1568" i="71"/>
  <c r="A1569" i="71"/>
  <c r="B1569" i="71"/>
  <c r="A1570" i="71"/>
  <c r="B1570" i="71"/>
  <c r="A1571" i="71"/>
  <c r="B1571" i="71"/>
  <c r="A1572" i="71"/>
  <c r="B1572" i="71"/>
  <c r="A1573" i="71"/>
  <c r="B1573" i="71"/>
  <c r="A1574" i="71"/>
  <c r="B1574" i="71"/>
  <c r="A1575" i="71"/>
  <c r="B1575" i="71"/>
  <c r="A1576" i="71"/>
  <c r="B1576" i="71"/>
  <c r="A1577" i="71"/>
  <c r="B1577" i="71"/>
  <c r="A1578" i="71"/>
  <c r="B1578" i="71"/>
  <c r="A1579" i="71"/>
  <c r="B1579" i="71"/>
  <c r="A1580" i="71"/>
  <c r="B1580" i="71"/>
  <c r="A1581" i="71"/>
  <c r="B1581" i="71"/>
  <c r="A1582" i="71"/>
  <c r="B1582" i="71"/>
  <c r="A1583" i="71"/>
  <c r="B1583" i="71"/>
  <c r="A1584" i="71"/>
  <c r="B1584" i="71"/>
  <c r="A1585" i="71"/>
  <c r="B1585" i="71"/>
  <c r="A1586" i="71"/>
  <c r="B1586" i="71"/>
  <c r="A1587" i="71"/>
  <c r="B1587" i="71"/>
  <c r="A1588" i="71"/>
  <c r="B1588" i="71"/>
  <c r="A1589" i="71"/>
  <c r="B1589" i="71"/>
  <c r="A1590" i="71"/>
  <c r="B1590" i="71"/>
  <c r="A1591" i="71"/>
  <c r="B1591" i="71"/>
  <c r="A1592" i="71"/>
  <c r="B1592" i="71"/>
  <c r="A1593" i="71"/>
  <c r="B1593" i="71"/>
  <c r="A1594" i="71"/>
  <c r="B1594" i="71"/>
  <c r="A1595" i="71"/>
  <c r="B1595" i="71"/>
  <c r="A1596" i="71"/>
  <c r="B1596" i="71"/>
  <c r="A1597" i="71"/>
  <c r="B1597" i="71"/>
  <c r="A1598" i="71"/>
  <c r="B1598" i="71"/>
  <c r="A1599" i="71"/>
  <c r="B1599" i="71"/>
  <c r="A1600" i="71"/>
  <c r="B1600" i="71"/>
  <c r="A1601" i="71"/>
  <c r="B1601" i="71"/>
  <c r="A1602" i="71"/>
  <c r="B1602" i="71"/>
  <c r="A1603" i="71"/>
  <c r="B1603" i="71"/>
  <c r="A1604" i="71"/>
  <c r="B1604" i="71"/>
  <c r="A1605" i="71"/>
  <c r="B1605" i="71"/>
  <c r="A1606" i="71"/>
  <c r="B1606" i="71"/>
  <c r="A1607" i="71"/>
  <c r="B1607" i="71"/>
  <c r="A1608" i="71"/>
  <c r="B1608" i="71"/>
  <c r="A1609" i="71"/>
  <c r="B1609" i="71"/>
  <c r="A1610" i="71"/>
  <c r="B1610" i="71"/>
  <c r="A1611" i="71"/>
  <c r="B1611" i="71"/>
  <c r="A1612" i="71"/>
  <c r="B1612" i="71"/>
  <c r="A1613" i="71"/>
  <c r="B1613" i="71"/>
  <c r="A1614" i="71"/>
  <c r="B1614" i="71"/>
  <c r="A1615" i="71"/>
  <c r="B1615" i="71"/>
  <c r="A1616" i="71"/>
  <c r="B1616" i="71"/>
  <c r="A1617" i="71"/>
  <c r="B1617" i="71"/>
  <c r="A1618" i="71"/>
  <c r="B1618" i="71"/>
  <c r="A1619" i="71"/>
  <c r="B1619" i="71"/>
  <c r="A1620" i="71"/>
  <c r="B1620" i="71"/>
  <c r="A1621" i="71"/>
  <c r="B1621" i="71"/>
  <c r="A1622" i="71"/>
  <c r="B1622" i="71"/>
  <c r="A1623" i="71"/>
  <c r="B1623" i="71"/>
  <c r="A1624" i="71"/>
  <c r="B1624" i="71"/>
  <c r="A1625" i="71"/>
  <c r="B1625" i="71"/>
  <c r="A1626" i="71"/>
  <c r="B1626" i="71"/>
  <c r="A1627" i="71"/>
  <c r="B1627" i="71"/>
  <c r="A1628" i="71"/>
  <c r="B1628" i="71"/>
  <c r="A1629" i="71"/>
  <c r="B1629" i="71"/>
  <c r="A1630" i="71"/>
  <c r="B1630" i="71"/>
  <c r="A1631" i="71"/>
  <c r="B1631" i="71"/>
  <c r="A1632" i="71"/>
  <c r="B1632" i="71"/>
  <c r="A1633" i="71"/>
  <c r="B1633" i="71"/>
  <c r="A1634" i="71"/>
  <c r="B1634" i="71"/>
  <c r="A1635" i="71"/>
  <c r="B1635" i="71"/>
  <c r="A1636" i="71"/>
  <c r="B1636" i="71"/>
  <c r="A1637" i="71"/>
  <c r="B1637" i="71"/>
  <c r="A1638" i="71"/>
  <c r="B1638" i="71"/>
  <c r="A1639" i="71"/>
  <c r="B1639" i="71"/>
  <c r="A1640" i="71"/>
  <c r="B1640" i="71"/>
  <c r="A1641" i="71"/>
  <c r="B1641" i="71"/>
  <c r="A1642" i="71"/>
  <c r="B1642" i="71"/>
  <c r="A1643" i="71"/>
  <c r="B1643" i="71"/>
  <c r="A1644" i="71"/>
  <c r="B1644" i="71"/>
  <c r="A1645" i="71"/>
  <c r="B1645" i="71"/>
  <c r="A1646" i="71"/>
  <c r="B1646" i="71"/>
  <c r="A1647" i="71"/>
  <c r="B1647" i="71"/>
  <c r="A1648" i="71"/>
  <c r="B1648" i="71"/>
  <c r="A1649" i="71"/>
  <c r="B1649" i="71"/>
  <c r="A1650" i="71"/>
  <c r="B1650" i="71"/>
  <c r="A1651" i="71"/>
  <c r="B1651" i="71"/>
  <c r="A1652" i="71"/>
  <c r="B1652" i="71"/>
  <c r="A1653" i="71"/>
  <c r="B1653" i="71"/>
  <c r="A1654" i="71"/>
  <c r="B1654" i="71"/>
  <c r="A1655" i="71"/>
  <c r="B1655" i="71"/>
  <c r="A1656" i="71"/>
  <c r="B1656" i="71"/>
  <c r="A1657" i="71"/>
  <c r="B1657" i="71"/>
  <c r="A1658" i="71"/>
  <c r="B1658" i="71"/>
  <c r="A1659" i="71"/>
  <c r="B1659" i="71"/>
  <c r="A1660" i="71"/>
  <c r="B1660" i="71"/>
  <c r="A1661" i="71"/>
  <c r="B1661" i="71"/>
  <c r="A1662" i="71"/>
  <c r="B1662" i="71"/>
  <c r="A1663" i="71"/>
  <c r="B1663" i="71"/>
  <c r="A1664" i="71"/>
  <c r="B1664" i="71"/>
  <c r="A1665" i="71"/>
  <c r="B1665" i="71"/>
  <c r="A1666" i="71"/>
  <c r="B1666" i="71"/>
  <c r="A1667" i="71"/>
  <c r="B1667" i="71"/>
  <c r="A1668" i="71"/>
  <c r="B1668" i="71"/>
  <c r="A1669" i="71"/>
  <c r="B1669" i="71"/>
  <c r="A1670" i="71"/>
  <c r="B1670" i="71"/>
  <c r="A1671" i="71"/>
  <c r="B1671" i="71"/>
  <c r="A1672" i="71"/>
  <c r="B1672" i="71"/>
  <c r="A1673" i="71"/>
  <c r="B1673" i="71"/>
  <c r="A1674" i="71"/>
  <c r="B1674" i="71"/>
  <c r="A1675" i="71"/>
  <c r="B1675" i="71"/>
  <c r="A1676" i="71"/>
  <c r="B1676" i="71"/>
  <c r="A1677" i="71"/>
  <c r="B1677" i="71"/>
  <c r="A1678" i="71"/>
  <c r="B1678" i="71"/>
  <c r="A1679" i="71"/>
  <c r="B1679" i="71"/>
  <c r="A1680" i="71"/>
  <c r="B1680" i="71"/>
  <c r="A1681" i="71"/>
  <c r="B1681" i="71"/>
  <c r="A1682" i="71"/>
  <c r="B1682" i="71"/>
  <c r="A1683" i="71"/>
  <c r="B1683" i="71"/>
  <c r="A1684" i="71"/>
  <c r="B1684" i="71"/>
  <c r="A1685" i="71"/>
  <c r="B1685" i="71"/>
  <c r="A1686" i="71"/>
  <c r="B1686" i="71"/>
  <c r="A1687" i="71"/>
  <c r="B1687" i="71"/>
  <c r="A1688" i="71"/>
  <c r="B1688" i="71"/>
  <c r="A1689" i="71"/>
  <c r="B1689" i="71"/>
  <c r="A1690" i="71"/>
  <c r="B1690" i="71"/>
  <c r="A1691" i="71"/>
  <c r="B1691" i="71"/>
  <c r="A1692" i="71"/>
  <c r="B1692" i="71"/>
  <c r="A1693" i="71"/>
  <c r="B1693" i="71"/>
  <c r="A1694" i="71"/>
  <c r="B1694" i="71"/>
  <c r="A1695" i="71"/>
  <c r="B1695" i="71"/>
  <c r="A1696" i="71"/>
  <c r="B1696" i="71"/>
  <c r="A1697" i="71"/>
  <c r="B1697" i="71"/>
  <c r="A1698" i="71"/>
  <c r="B1698" i="71"/>
  <c r="A1699" i="71"/>
  <c r="B1699" i="71"/>
  <c r="A1700" i="71"/>
  <c r="B1700" i="71"/>
  <c r="A1701" i="71"/>
  <c r="B1701" i="71"/>
  <c r="A1702" i="71"/>
  <c r="B1702" i="71"/>
  <c r="A1703" i="71"/>
  <c r="B1703" i="71"/>
  <c r="A1704" i="71"/>
  <c r="B1704" i="71"/>
  <c r="A1705" i="71"/>
  <c r="B1705" i="71"/>
  <c r="A1706" i="71"/>
  <c r="B1706" i="71"/>
  <c r="A1707" i="71"/>
  <c r="B1707" i="71"/>
  <c r="A1708" i="71"/>
  <c r="B1708" i="71"/>
  <c r="A1709" i="71"/>
  <c r="B1709" i="71"/>
  <c r="A1710" i="71"/>
  <c r="B1710" i="71"/>
  <c r="A1711" i="71"/>
  <c r="B1711" i="71"/>
  <c r="A1712" i="71"/>
  <c r="B1712" i="71"/>
  <c r="A1713" i="71"/>
  <c r="B1713" i="71"/>
  <c r="A1714" i="71"/>
  <c r="B1714" i="71"/>
  <c r="A1715" i="71"/>
  <c r="B1715" i="71"/>
  <c r="A1716" i="71"/>
  <c r="B1716" i="71"/>
  <c r="A1717" i="71"/>
  <c r="B1717" i="71"/>
  <c r="A1718" i="71"/>
  <c r="B1718" i="71"/>
  <c r="A1719" i="71"/>
  <c r="B1719" i="71"/>
  <c r="A1720" i="71"/>
  <c r="B1720" i="71"/>
  <c r="A1721" i="71"/>
  <c r="B1721" i="71"/>
  <c r="A1722" i="71"/>
  <c r="B1722" i="71"/>
  <c r="A1723" i="71"/>
  <c r="B1723" i="71"/>
  <c r="A1724" i="71"/>
  <c r="B1724" i="71"/>
  <c r="A1725" i="71"/>
  <c r="B1725" i="71"/>
  <c r="A1726" i="71"/>
  <c r="B1726" i="71"/>
  <c r="A1727" i="71"/>
  <c r="B1727" i="71"/>
  <c r="A1728" i="71"/>
  <c r="B1728" i="71"/>
  <c r="A1729" i="71"/>
  <c r="B1729" i="71"/>
  <c r="A1730" i="71"/>
  <c r="B1730" i="71"/>
  <c r="A1731" i="71"/>
  <c r="B1731" i="71"/>
  <c r="A1732" i="71"/>
  <c r="B1732" i="71"/>
  <c r="A1733" i="71"/>
  <c r="B1733" i="71"/>
  <c r="A1734" i="71"/>
  <c r="B1734" i="71"/>
  <c r="A1735" i="71"/>
  <c r="B1735" i="71"/>
  <c r="A1736" i="71"/>
  <c r="B1736" i="71"/>
  <c r="A1737" i="71"/>
  <c r="B1737" i="71"/>
  <c r="A1738" i="71"/>
  <c r="B1738" i="71"/>
  <c r="A1739" i="71"/>
  <c r="B1739" i="71"/>
  <c r="A1740" i="71"/>
  <c r="B1740" i="71"/>
  <c r="A1741" i="71"/>
  <c r="B1741" i="71"/>
  <c r="A1742" i="71"/>
  <c r="B1742" i="71"/>
  <c r="A1743" i="71"/>
  <c r="B1743" i="71"/>
  <c r="A1744" i="71"/>
  <c r="B1744" i="71"/>
  <c r="A1745" i="71"/>
  <c r="B1745" i="71"/>
  <c r="A1746" i="71"/>
  <c r="B1746" i="71"/>
  <c r="A1747" i="71"/>
  <c r="B1747" i="71"/>
  <c r="A1748" i="71"/>
  <c r="B1748" i="71"/>
  <c r="A1749" i="71"/>
  <c r="B1749" i="71"/>
  <c r="A1750" i="71"/>
  <c r="B1750" i="71"/>
  <c r="A1751" i="71"/>
  <c r="B1751" i="71"/>
  <c r="A1752" i="71"/>
  <c r="B1752" i="71"/>
  <c r="A1753" i="71"/>
  <c r="B1753" i="71"/>
  <c r="A1754" i="71"/>
  <c r="B1754" i="71"/>
  <c r="A1755" i="71"/>
  <c r="B1755" i="71"/>
  <c r="A1756" i="71"/>
  <c r="B1756" i="71"/>
  <c r="A1757" i="71"/>
  <c r="B1757" i="71"/>
  <c r="A1758" i="71"/>
  <c r="B1758" i="71"/>
  <c r="A1759" i="71"/>
  <c r="B1759" i="71"/>
  <c r="A1760" i="71"/>
  <c r="B1760" i="71"/>
  <c r="A1761" i="71"/>
  <c r="B1761" i="71"/>
  <c r="A1762" i="71"/>
  <c r="B1762" i="71"/>
  <c r="A1763" i="71"/>
  <c r="B1763" i="71"/>
  <c r="A1764" i="71"/>
  <c r="B1764" i="71"/>
  <c r="A1765" i="71"/>
  <c r="B1765" i="71"/>
  <c r="A1766" i="71"/>
  <c r="B1766" i="71"/>
  <c r="A1767" i="71"/>
  <c r="B1767" i="71"/>
  <c r="A1768" i="71"/>
  <c r="B1768" i="71"/>
  <c r="A1769" i="71"/>
  <c r="B1769" i="71"/>
  <c r="A1770" i="71"/>
  <c r="B1770" i="71"/>
  <c r="A1771" i="71"/>
  <c r="B1771" i="71"/>
  <c r="A1772" i="71"/>
  <c r="B1772" i="71"/>
  <c r="A1773" i="71"/>
  <c r="B1773" i="71"/>
  <c r="A1774" i="71"/>
  <c r="B1774" i="71"/>
  <c r="A1775" i="71"/>
  <c r="B1775" i="71"/>
  <c r="A1776" i="71"/>
  <c r="B1776" i="71"/>
  <c r="A1777" i="71"/>
  <c r="B1777" i="71"/>
  <c r="A1778" i="71"/>
  <c r="B1778" i="71"/>
  <c r="A1779" i="71"/>
  <c r="B1779" i="71"/>
  <c r="A1780" i="71"/>
  <c r="B1780" i="71"/>
  <c r="A1781" i="71"/>
  <c r="B1781" i="71"/>
  <c r="A1782" i="71"/>
  <c r="B1782" i="71"/>
  <c r="A1783" i="71"/>
  <c r="B1783" i="71"/>
  <c r="A1784" i="71"/>
  <c r="B1784" i="71"/>
  <c r="A1785" i="71"/>
  <c r="B1785" i="71"/>
  <c r="A1786" i="71"/>
  <c r="B1786" i="71"/>
  <c r="A1787" i="71"/>
  <c r="B1787" i="71"/>
  <c r="A1788" i="71"/>
  <c r="B1788" i="71"/>
  <c r="A1789" i="71"/>
  <c r="B1789" i="71"/>
  <c r="A1790" i="71"/>
  <c r="B1790" i="71"/>
  <c r="A1791" i="71"/>
  <c r="B1791" i="71"/>
  <c r="A1792" i="71"/>
  <c r="B1792" i="71"/>
  <c r="A1793" i="71"/>
  <c r="B1793" i="71"/>
  <c r="A1794" i="71"/>
  <c r="B1794" i="71"/>
  <c r="A1795" i="71"/>
  <c r="B1795" i="71"/>
  <c r="A1796" i="71"/>
  <c r="B1796" i="71"/>
  <c r="A1797" i="71"/>
  <c r="B1797" i="71"/>
  <c r="A1798" i="71"/>
  <c r="B1798" i="71"/>
  <c r="A1799" i="71"/>
  <c r="B1799" i="71"/>
  <c r="A1800" i="71"/>
  <c r="B1800" i="71"/>
  <c r="A1801" i="71"/>
  <c r="B1801" i="71"/>
  <c r="A1802" i="71"/>
  <c r="B1802" i="71"/>
  <c r="A1803" i="71"/>
  <c r="B1803" i="71"/>
  <c r="A1804" i="71"/>
  <c r="B1804" i="71"/>
  <c r="A1805" i="71"/>
  <c r="B1805" i="71"/>
  <c r="A1806" i="71"/>
  <c r="B1806" i="71"/>
  <c r="A1807" i="71"/>
  <c r="B1807" i="71"/>
  <c r="A1808" i="71"/>
  <c r="B1808" i="71"/>
  <c r="A1809" i="71"/>
  <c r="B1809" i="71"/>
  <c r="A1810" i="71"/>
  <c r="B1810" i="71"/>
  <c r="A1811" i="71"/>
  <c r="B1811" i="71"/>
  <c r="A1812" i="71"/>
  <c r="B1812" i="71"/>
  <c r="A1813" i="71"/>
  <c r="B1813" i="71"/>
  <c r="A1814" i="71"/>
  <c r="B1814" i="71"/>
  <c r="A1815" i="71"/>
  <c r="B1815" i="71"/>
  <c r="A1816" i="71"/>
  <c r="B1816" i="71"/>
  <c r="A1817" i="71"/>
  <c r="B1817" i="71"/>
  <c r="A1818" i="71"/>
  <c r="B1818" i="71"/>
  <c r="A1819" i="71"/>
  <c r="B1819" i="71"/>
  <c r="A1820" i="71"/>
  <c r="B1820" i="71"/>
  <c r="A1821" i="71"/>
  <c r="B1821" i="71"/>
  <c r="A1822" i="71"/>
  <c r="B1822" i="71"/>
  <c r="A1823" i="71"/>
  <c r="B1823" i="71"/>
  <c r="A1824" i="71"/>
  <c r="B1824" i="71"/>
  <c r="A1825" i="71"/>
  <c r="B1825" i="71"/>
  <c r="A1826" i="71"/>
  <c r="B1826" i="71"/>
  <c r="A1827" i="71"/>
  <c r="B1827" i="71"/>
  <c r="A1828" i="71"/>
  <c r="B1828" i="71"/>
  <c r="A1829" i="71"/>
  <c r="B1829" i="71"/>
  <c r="A1830" i="71"/>
  <c r="B1830" i="71"/>
  <c r="A1831" i="71"/>
  <c r="B1831" i="71"/>
  <c r="A1832" i="71"/>
  <c r="B1832" i="71"/>
  <c r="A1833" i="71"/>
  <c r="B1833" i="71"/>
  <c r="A1834" i="71"/>
  <c r="B1834" i="71"/>
  <c r="A1835" i="71"/>
  <c r="B1835" i="71"/>
  <c r="A1836" i="71"/>
  <c r="B1836" i="71"/>
  <c r="A1837" i="71"/>
  <c r="B1837" i="71"/>
  <c r="A1838" i="71"/>
  <c r="B1838" i="71"/>
  <c r="A1839" i="71"/>
  <c r="B1839" i="71"/>
  <c r="A1840" i="71"/>
  <c r="B1840" i="71"/>
  <c r="A1841" i="71"/>
  <c r="B1841" i="71"/>
  <c r="A1842" i="71"/>
  <c r="B1842" i="71"/>
  <c r="A1843" i="71"/>
  <c r="B1843" i="71"/>
  <c r="A1844" i="71"/>
  <c r="B1844" i="71"/>
  <c r="A1845" i="71"/>
  <c r="B1845" i="71"/>
  <c r="A1846" i="71"/>
  <c r="B1846" i="71"/>
  <c r="A1847" i="71"/>
  <c r="B1847" i="71"/>
  <c r="A1848" i="71"/>
  <c r="B1848" i="71"/>
  <c r="A1849" i="71"/>
  <c r="B1849" i="71"/>
  <c r="A1850" i="71"/>
  <c r="B1850" i="71"/>
  <c r="A1851" i="71"/>
  <c r="B1851" i="71"/>
  <c r="A1852" i="71"/>
  <c r="B1852" i="71"/>
  <c r="A1853" i="71"/>
  <c r="B1853" i="71"/>
  <c r="A1854" i="71"/>
  <c r="B1854" i="71"/>
  <c r="A1855" i="71"/>
  <c r="B1855" i="71"/>
  <c r="A1856" i="71"/>
  <c r="B1856" i="71"/>
  <c r="A1857" i="71"/>
  <c r="B1857" i="71"/>
  <c r="A1858" i="71"/>
  <c r="B1858" i="71"/>
  <c r="A1859" i="71"/>
  <c r="B1859" i="71"/>
  <c r="A1860" i="71"/>
  <c r="B1860" i="71"/>
  <c r="A1861" i="71"/>
  <c r="B1861" i="71"/>
  <c r="A1862" i="71"/>
  <c r="B1862" i="71"/>
  <c r="A1863" i="71"/>
  <c r="B1863" i="71"/>
  <c r="A1864" i="71"/>
  <c r="B1864" i="71"/>
  <c r="A1865" i="71"/>
  <c r="B1865" i="71"/>
  <c r="A1866" i="71"/>
  <c r="B1866" i="71"/>
  <c r="A1867" i="71"/>
  <c r="B1867" i="71"/>
  <c r="A1868" i="71"/>
  <c r="B1868" i="71"/>
  <c r="A1869" i="71"/>
  <c r="B1869" i="71"/>
  <c r="A1870" i="71"/>
  <c r="B1870" i="71"/>
  <c r="A1871" i="71"/>
  <c r="B1871" i="71"/>
  <c r="A1872" i="71"/>
  <c r="B1872" i="71"/>
  <c r="A1873" i="71"/>
  <c r="B1873" i="71"/>
  <c r="A1874" i="71"/>
  <c r="B1874" i="71"/>
  <c r="A1875" i="71"/>
  <c r="B1875" i="71"/>
  <c r="A1876" i="71"/>
  <c r="B1876" i="71"/>
  <c r="A1877" i="71"/>
  <c r="B1877" i="71"/>
  <c r="A1878" i="71"/>
  <c r="B1878" i="71"/>
  <c r="A1879" i="71"/>
  <c r="B1879" i="71"/>
  <c r="A1880" i="71"/>
  <c r="B1880" i="71"/>
  <c r="A1881" i="71"/>
  <c r="B1881" i="71"/>
  <c r="A1882" i="71"/>
  <c r="B1882" i="71"/>
  <c r="A1883" i="71"/>
  <c r="B1883" i="71"/>
  <c r="A1884" i="71"/>
  <c r="B1884" i="71"/>
  <c r="A1885" i="71"/>
  <c r="B1885" i="71"/>
  <c r="A1886" i="71"/>
  <c r="B1886" i="71"/>
  <c r="A1887" i="71"/>
  <c r="B1887" i="71"/>
  <c r="A1888" i="71"/>
  <c r="B1888" i="71"/>
  <c r="A1889" i="71"/>
  <c r="B1889" i="71"/>
  <c r="A1890" i="71"/>
  <c r="B1890" i="71"/>
  <c r="A1891" i="71"/>
  <c r="B1891" i="71"/>
  <c r="A1892" i="71"/>
  <c r="B1892" i="71"/>
  <c r="A1893" i="71"/>
  <c r="B1893" i="71"/>
  <c r="A1894" i="71"/>
  <c r="B1894" i="71"/>
  <c r="A1895" i="71"/>
  <c r="B1895" i="71"/>
  <c r="A1896" i="71"/>
  <c r="B1896" i="71"/>
  <c r="A1897" i="71"/>
  <c r="B1897" i="71"/>
  <c r="A1898" i="71"/>
  <c r="B1898" i="71"/>
  <c r="A1899" i="71"/>
  <c r="B1899" i="71"/>
  <c r="A1900" i="71"/>
  <c r="B1900" i="71"/>
  <c r="A1901" i="71"/>
  <c r="B1901" i="71"/>
  <c r="A1902" i="71"/>
  <c r="B1902" i="71"/>
  <c r="A1903" i="71"/>
  <c r="B1903" i="71"/>
  <c r="A1904" i="71"/>
  <c r="B1904" i="71"/>
  <c r="A1905" i="71"/>
  <c r="B1905" i="71"/>
  <c r="A1906" i="71"/>
  <c r="B1906" i="71"/>
  <c r="A1907" i="71"/>
  <c r="B1907" i="71"/>
  <c r="A1908" i="71"/>
  <c r="B1908" i="71"/>
  <c r="A1909" i="71"/>
  <c r="B1909" i="71"/>
  <c r="A1910" i="71"/>
  <c r="B1910" i="71"/>
  <c r="A1911" i="71"/>
  <c r="B1911" i="71"/>
  <c r="A1912" i="71"/>
  <c r="B1912" i="71"/>
  <c r="A1913" i="71"/>
  <c r="B1913" i="71"/>
  <c r="A1914" i="71"/>
  <c r="B1914" i="71"/>
  <c r="A1915" i="71"/>
  <c r="B1915" i="71"/>
  <c r="A1916" i="71"/>
  <c r="B1916" i="71"/>
  <c r="A1917" i="71"/>
  <c r="B1917" i="71"/>
  <c r="A1918" i="71"/>
  <c r="B1918" i="71"/>
  <c r="A1919" i="71"/>
  <c r="B1919" i="71"/>
  <c r="A1920" i="71"/>
  <c r="B1920" i="71"/>
  <c r="A1921" i="71"/>
  <c r="B1921" i="71"/>
  <c r="A1922" i="71"/>
  <c r="B1922" i="71"/>
  <c r="A1923" i="71"/>
  <c r="B1923" i="71"/>
  <c r="A1924" i="71"/>
  <c r="B1924" i="71"/>
  <c r="A1925" i="71"/>
  <c r="B1925" i="71"/>
  <c r="A1926" i="71"/>
  <c r="B1926" i="71"/>
  <c r="A1927" i="71"/>
  <c r="B1927" i="71"/>
  <c r="A1928" i="71"/>
  <c r="B1928" i="71"/>
  <c r="A1929" i="71"/>
  <c r="B1929" i="71"/>
  <c r="A1930" i="71"/>
  <c r="B1930" i="71"/>
  <c r="A1931" i="71"/>
  <c r="B1931" i="71"/>
  <c r="A1932" i="71"/>
  <c r="B1932" i="71"/>
  <c r="A1933" i="71"/>
  <c r="B1933" i="71"/>
  <c r="A1934" i="71"/>
  <c r="B1934" i="71"/>
  <c r="A1935" i="71"/>
  <c r="B1935" i="71"/>
  <c r="A1936" i="71"/>
  <c r="B1936" i="71"/>
  <c r="A1937" i="71"/>
  <c r="B1937" i="71"/>
  <c r="A1938" i="71"/>
  <c r="B1938" i="71"/>
  <c r="A1939" i="71"/>
  <c r="B1939" i="71"/>
  <c r="A1940" i="71"/>
  <c r="B1940" i="71"/>
  <c r="A1941" i="71"/>
  <c r="B1941" i="71"/>
  <c r="A1942" i="71"/>
  <c r="B1942" i="71"/>
  <c r="A1943" i="71"/>
  <c r="B1943" i="71"/>
  <c r="A1944" i="71"/>
  <c r="B1944" i="71"/>
  <c r="A1945" i="71"/>
  <c r="B1945" i="71"/>
  <c r="A1946" i="71"/>
  <c r="B1946" i="71"/>
  <c r="A1947" i="71"/>
  <c r="B1947" i="71"/>
  <c r="A1948" i="71"/>
  <c r="B1948" i="71"/>
  <c r="A1949" i="71"/>
  <c r="B1949" i="71"/>
  <c r="A1950" i="71"/>
  <c r="B1950" i="71"/>
  <c r="A1951" i="71"/>
  <c r="B1951" i="71"/>
  <c r="A1952" i="71"/>
  <c r="B1952" i="71"/>
  <c r="A1953" i="71"/>
  <c r="B1953" i="71"/>
  <c r="A1954" i="71"/>
  <c r="B1954" i="71"/>
  <c r="A1955" i="71"/>
  <c r="B1955" i="71"/>
  <c r="A1956" i="71"/>
  <c r="B1956" i="71"/>
  <c r="A1957" i="71"/>
  <c r="B1957" i="71"/>
  <c r="A1958" i="71"/>
  <c r="B1958" i="71"/>
  <c r="A1959" i="71"/>
  <c r="B1959" i="71"/>
  <c r="A1960" i="71"/>
  <c r="B1960" i="71"/>
  <c r="A1961" i="71"/>
  <c r="B1961" i="71"/>
  <c r="A1962" i="71"/>
  <c r="B1962" i="71"/>
  <c r="A1963" i="71"/>
  <c r="B1963" i="71"/>
  <c r="A1964" i="71"/>
  <c r="B1964" i="71"/>
  <c r="A1965" i="71"/>
  <c r="B1965" i="71"/>
  <c r="A1966" i="71"/>
  <c r="B1966" i="71"/>
  <c r="A1967" i="71"/>
  <c r="B1967" i="71"/>
  <c r="A1968" i="71"/>
  <c r="B1968" i="71"/>
  <c r="A1969" i="71"/>
  <c r="B1969" i="71"/>
  <c r="A1970" i="71"/>
  <c r="B1970" i="71"/>
  <c r="A1971" i="71"/>
  <c r="B1971" i="71"/>
  <c r="A1972" i="71"/>
  <c r="B1972" i="71"/>
  <c r="A1973" i="71"/>
  <c r="B1973" i="71"/>
  <c r="A1974" i="71"/>
  <c r="B1974" i="71"/>
  <c r="A1975" i="71"/>
  <c r="B1975" i="71"/>
  <c r="A1976" i="71"/>
  <c r="B1976" i="71"/>
  <c r="A1977" i="71"/>
  <c r="B1977" i="71"/>
  <c r="A1978" i="71"/>
  <c r="B1978" i="71"/>
  <c r="A1979" i="71"/>
  <c r="B1979" i="71"/>
  <c r="A1980" i="71"/>
  <c r="B1980" i="71"/>
  <c r="A1981" i="71"/>
  <c r="B1981" i="71"/>
  <c r="A1982" i="71"/>
  <c r="B1982" i="71"/>
  <c r="A1983" i="71"/>
  <c r="B1983" i="71"/>
  <c r="A1984" i="71"/>
  <c r="B1984" i="71"/>
  <c r="A1985" i="71"/>
  <c r="B1985" i="71"/>
  <c r="A1986" i="71"/>
  <c r="B1986" i="71"/>
  <c r="A1987" i="71"/>
  <c r="B1987" i="71"/>
  <c r="A1988" i="71"/>
  <c r="B1988" i="71"/>
  <c r="A1989" i="71"/>
  <c r="B1989" i="71"/>
  <c r="A1990" i="71"/>
  <c r="B1990" i="71"/>
  <c r="A1991" i="71"/>
  <c r="B1991" i="71"/>
  <c r="A1992" i="71"/>
  <c r="B1992" i="71"/>
  <c r="A1993" i="71"/>
  <c r="B1993" i="71"/>
  <c r="A1994" i="71"/>
  <c r="B1994" i="71"/>
  <c r="A1995" i="71"/>
  <c r="B1995" i="71"/>
  <c r="A1996" i="71"/>
  <c r="B1996" i="71"/>
  <c r="A1997" i="71"/>
  <c r="B1997" i="71"/>
  <c r="A1998" i="71"/>
  <c r="B1998" i="71"/>
  <c r="A1999" i="71"/>
  <c r="B1999" i="71"/>
  <c r="A2000" i="71"/>
  <c r="B2000" i="71"/>
  <c r="A2001" i="71"/>
  <c r="B2001" i="71"/>
  <c r="A2002" i="71"/>
  <c r="B2002" i="71"/>
  <c r="A2003" i="71"/>
  <c r="B2003" i="71"/>
  <c r="A2004" i="71"/>
  <c r="B2004" i="71"/>
  <c r="A2005" i="71"/>
  <c r="B2005" i="71"/>
  <c r="A2006" i="71"/>
  <c r="B2006" i="71"/>
  <c r="A2007" i="71"/>
  <c r="B2007" i="71"/>
  <c r="A2008" i="71"/>
  <c r="B2008" i="71"/>
  <c r="A2009" i="71"/>
  <c r="B2009" i="71"/>
  <c r="A2010" i="71"/>
  <c r="B2010" i="71"/>
  <c r="A2011" i="71"/>
  <c r="B2011" i="71"/>
  <c r="A2012" i="71"/>
  <c r="B2012" i="71"/>
  <c r="A2013" i="71"/>
  <c r="B2013" i="71"/>
  <c r="A2014" i="71"/>
  <c r="B2014" i="71"/>
  <c r="A2015" i="71"/>
  <c r="B2015" i="71"/>
  <c r="A2016" i="71"/>
  <c r="B2016" i="71"/>
  <c r="A2017" i="71"/>
  <c r="B2017" i="71"/>
  <c r="A2018" i="71"/>
  <c r="B2018" i="71"/>
  <c r="A2019" i="71"/>
  <c r="B2019" i="71"/>
  <c r="A2020" i="71"/>
  <c r="B2020" i="71"/>
  <c r="A2021" i="71"/>
  <c r="B2021" i="71"/>
  <c r="A2022" i="71"/>
  <c r="B2022" i="71"/>
  <c r="A2023" i="71"/>
  <c r="B2023" i="71"/>
  <c r="A2024" i="71"/>
  <c r="B2024" i="71"/>
  <c r="A2025" i="71"/>
  <c r="B2025" i="71"/>
  <c r="A2026" i="71"/>
  <c r="B2026" i="71"/>
  <c r="A2027" i="71"/>
  <c r="B2027" i="71"/>
  <c r="A2028" i="71"/>
  <c r="B2028" i="71"/>
  <c r="A2029" i="71"/>
  <c r="B2029" i="71"/>
  <c r="A2030" i="71"/>
  <c r="B2030" i="71"/>
  <c r="A2031" i="71"/>
  <c r="B2031" i="71"/>
  <c r="A2032" i="71"/>
  <c r="B2032" i="71"/>
  <c r="A2033" i="71"/>
  <c r="B2033" i="71"/>
  <c r="A2034" i="71"/>
  <c r="B2034" i="71"/>
  <c r="A2035" i="71"/>
  <c r="B2035" i="71"/>
  <c r="A2036" i="71"/>
  <c r="B2036" i="71"/>
  <c r="A2037" i="71"/>
  <c r="B2037" i="71"/>
  <c r="A2038" i="71"/>
  <c r="B2038" i="71"/>
  <c r="A2039" i="71"/>
  <c r="B2039" i="71"/>
  <c r="A2040" i="71"/>
  <c r="B2040" i="71"/>
  <c r="A2041" i="71"/>
  <c r="B2041" i="71"/>
  <c r="A2042" i="71"/>
  <c r="B2042" i="71"/>
  <c r="A2043" i="71"/>
  <c r="B2043" i="71"/>
  <c r="A2044" i="71"/>
  <c r="B2044" i="71"/>
  <c r="A2045" i="71"/>
  <c r="B2045" i="71"/>
  <c r="A2046" i="71"/>
  <c r="B2046" i="71"/>
  <c r="A2047" i="71"/>
  <c r="B2047" i="71"/>
  <c r="A2048" i="71"/>
  <c r="B2048" i="71"/>
  <c r="A2049" i="71"/>
  <c r="B2049" i="71"/>
  <c r="A2050" i="71"/>
  <c r="B2050" i="71"/>
  <c r="A2051" i="71"/>
  <c r="B2051" i="71"/>
  <c r="A2052" i="71"/>
  <c r="B2052" i="71"/>
  <c r="A2053" i="71"/>
  <c r="B2053" i="71"/>
  <c r="A2054" i="71"/>
  <c r="B2054" i="71"/>
  <c r="A2055" i="71"/>
  <c r="B2055" i="71"/>
  <c r="A2056" i="71"/>
  <c r="B2056" i="71"/>
  <c r="A2057" i="71"/>
  <c r="B2057" i="71"/>
  <c r="A2058" i="71"/>
  <c r="B2058" i="71"/>
  <c r="A2059" i="71"/>
  <c r="B2059" i="71"/>
  <c r="A2060" i="71"/>
  <c r="B2060" i="71"/>
  <c r="A2061" i="71"/>
  <c r="B2061" i="71"/>
  <c r="A2062" i="71"/>
  <c r="B2062" i="71"/>
  <c r="A2063" i="71"/>
  <c r="B2063" i="71"/>
  <c r="A2064" i="71"/>
  <c r="B2064" i="71"/>
  <c r="A2065" i="71"/>
  <c r="B2065" i="71"/>
  <c r="A2066" i="71"/>
  <c r="B2066" i="71"/>
  <c r="A2067" i="71"/>
  <c r="B2067" i="71"/>
  <c r="A2068" i="71"/>
  <c r="B2068" i="71"/>
  <c r="A2069" i="71"/>
  <c r="B2069" i="71"/>
  <c r="A2070" i="71"/>
  <c r="B2070" i="71"/>
  <c r="A2071" i="71"/>
  <c r="B2071" i="71"/>
  <c r="A2072" i="71"/>
  <c r="B2072" i="71"/>
  <c r="A2073" i="71"/>
  <c r="B2073" i="71"/>
  <c r="A2074" i="71"/>
  <c r="B2074" i="71"/>
  <c r="A2075" i="71"/>
  <c r="B2075" i="71"/>
  <c r="A2076" i="71"/>
  <c r="B2076" i="71"/>
  <c r="A2077" i="71"/>
  <c r="B2077" i="71"/>
  <c r="A2078" i="71"/>
  <c r="B2078" i="71"/>
  <c r="A2079" i="71"/>
  <c r="B2079" i="71"/>
  <c r="A2080" i="71"/>
  <c r="B2080" i="71"/>
  <c r="A2081" i="71"/>
  <c r="B2081" i="71"/>
  <c r="A2082" i="71"/>
  <c r="B2082" i="71"/>
  <c r="A2083" i="71"/>
  <c r="B2083" i="71"/>
  <c r="A2084" i="71"/>
  <c r="B2084" i="71"/>
  <c r="A2085" i="71"/>
  <c r="B2085" i="71"/>
  <c r="A2086" i="71"/>
  <c r="B2086" i="71"/>
  <c r="A2087" i="71"/>
  <c r="B2087" i="71"/>
  <c r="A2088" i="71"/>
  <c r="B2088" i="71"/>
  <c r="A2089" i="71"/>
  <c r="B2089" i="71"/>
  <c r="A2090" i="71"/>
  <c r="B2090" i="71"/>
  <c r="A2091" i="71"/>
  <c r="B2091" i="71"/>
  <c r="A2092" i="71"/>
  <c r="B2092" i="71"/>
  <c r="A2093" i="71"/>
  <c r="B2093" i="71"/>
  <c r="A2094" i="71"/>
  <c r="B2094" i="71"/>
  <c r="A2095" i="71"/>
  <c r="B2095" i="71"/>
  <c r="A2096" i="71"/>
  <c r="B2096" i="71"/>
  <c r="A2097" i="71"/>
  <c r="B2097" i="71"/>
  <c r="A2098" i="71"/>
  <c r="B2098" i="71"/>
  <c r="A2099" i="71"/>
  <c r="B2099" i="71"/>
  <c r="A2100" i="71"/>
  <c r="B2100" i="71"/>
  <c r="A2101" i="71"/>
  <c r="B2101" i="71"/>
  <c r="A2102" i="71"/>
  <c r="B2102" i="71"/>
  <c r="A2103" i="71"/>
  <c r="B2103" i="71"/>
  <c r="A2104" i="71"/>
  <c r="B2104" i="71"/>
  <c r="A2105" i="71"/>
  <c r="B2105" i="71"/>
  <c r="A2106" i="71"/>
  <c r="B2106" i="71"/>
  <c r="A2107" i="71"/>
  <c r="B2107" i="71"/>
  <c r="A2108" i="71"/>
  <c r="B2108" i="71"/>
  <c r="A2109" i="71"/>
  <c r="B2109" i="71"/>
  <c r="A2110" i="71"/>
  <c r="B2110" i="71"/>
  <c r="A2111" i="71"/>
  <c r="B2111" i="71"/>
  <c r="A2112" i="71"/>
  <c r="B2112" i="71"/>
  <c r="A2113" i="71"/>
  <c r="B2113" i="71"/>
  <c r="A2114" i="71"/>
  <c r="B2114" i="71"/>
  <c r="A2115" i="71"/>
  <c r="B2115" i="71"/>
  <c r="A2116" i="71"/>
  <c r="B2116" i="71"/>
  <c r="A2117" i="71"/>
  <c r="B2117" i="71"/>
  <c r="A2118" i="71"/>
  <c r="B2118" i="71"/>
  <c r="A2119" i="71"/>
  <c r="B2119" i="71"/>
  <c r="A2120" i="71"/>
  <c r="B2120" i="71"/>
  <c r="A2121" i="71"/>
  <c r="B2121" i="71"/>
  <c r="A2122" i="71"/>
  <c r="B2122" i="71"/>
  <c r="A2123" i="71"/>
  <c r="B2123" i="71"/>
  <c r="A2124" i="71"/>
  <c r="B2124" i="71"/>
  <c r="A2125" i="71"/>
  <c r="B2125" i="71"/>
  <c r="A2126" i="71"/>
  <c r="B2126" i="71"/>
  <c r="A2127" i="71"/>
  <c r="B2127" i="71"/>
  <c r="A2128" i="71"/>
  <c r="B2128" i="71"/>
  <c r="A2129" i="71"/>
  <c r="B2129" i="71"/>
  <c r="A2130" i="71"/>
  <c r="B2130" i="71"/>
  <c r="A2131" i="71"/>
  <c r="B2131" i="71"/>
  <c r="A2132" i="71"/>
  <c r="B2132" i="71"/>
  <c r="A2133" i="71"/>
  <c r="B2133" i="71"/>
  <c r="A2134" i="71"/>
  <c r="B2134" i="71"/>
  <c r="A2135" i="71"/>
  <c r="B2135" i="71"/>
  <c r="A2136" i="71"/>
  <c r="B2136" i="71"/>
  <c r="A2137" i="71"/>
  <c r="B2137" i="71"/>
  <c r="A2138" i="71"/>
  <c r="B2138" i="71"/>
  <c r="A2139" i="71"/>
  <c r="B2139" i="71"/>
  <c r="A2140" i="71"/>
  <c r="B2140" i="71"/>
  <c r="A2141" i="71"/>
  <c r="B2141" i="71"/>
  <c r="A2142" i="71"/>
  <c r="B2142" i="71"/>
  <c r="A2143" i="71"/>
  <c r="B2143" i="71"/>
  <c r="A2144" i="71"/>
  <c r="B2144" i="71"/>
  <c r="A2145" i="71"/>
  <c r="B2145" i="71"/>
  <c r="A2146" i="71"/>
  <c r="B2146" i="71"/>
  <c r="A2147" i="71"/>
  <c r="B2147" i="71"/>
  <c r="A2148" i="71"/>
  <c r="B2148" i="71"/>
  <c r="A2149" i="71"/>
  <c r="B2149" i="71"/>
  <c r="A2150" i="71"/>
  <c r="B2150" i="71"/>
  <c r="A2151" i="71"/>
  <c r="B2151" i="71"/>
  <c r="A2152" i="71"/>
  <c r="B2152" i="71"/>
  <c r="A2153" i="71"/>
  <c r="B2153" i="71"/>
  <c r="A2154" i="71"/>
  <c r="B2154" i="71"/>
  <c r="A2155" i="71"/>
  <c r="B2155" i="71"/>
  <c r="A2156" i="71"/>
  <c r="B2156" i="71"/>
  <c r="A2157" i="71"/>
  <c r="B2157" i="71"/>
  <c r="A2158" i="71"/>
  <c r="B2158" i="71"/>
  <c r="A2159" i="71"/>
  <c r="B2159" i="71"/>
  <c r="A2160" i="71"/>
  <c r="B2160" i="71"/>
  <c r="A2161" i="71"/>
  <c r="B2161" i="71"/>
  <c r="A2162" i="71"/>
  <c r="B2162" i="71"/>
  <c r="A2163" i="71"/>
  <c r="B2163" i="71"/>
  <c r="A2164" i="71"/>
  <c r="B2164" i="71"/>
  <c r="A2165" i="71"/>
  <c r="B2165" i="71"/>
  <c r="A2166" i="71"/>
  <c r="B2166" i="71"/>
  <c r="A2167" i="71"/>
  <c r="B2167" i="71"/>
  <c r="A2168" i="71"/>
  <c r="B2168" i="71"/>
  <c r="A2169" i="71"/>
  <c r="B2169" i="71"/>
  <c r="A2170" i="71"/>
  <c r="B2170" i="71"/>
  <c r="A2171" i="71"/>
  <c r="B2171" i="71"/>
  <c r="A2172" i="71"/>
  <c r="B2172" i="71"/>
  <c r="A2173" i="71"/>
  <c r="B2173" i="71"/>
  <c r="A2174" i="71"/>
  <c r="B2174" i="71"/>
  <c r="A2175" i="71"/>
  <c r="B2175" i="71"/>
  <c r="A2176" i="71"/>
  <c r="B2176" i="71"/>
  <c r="A2177" i="71"/>
  <c r="B2177" i="71"/>
  <c r="A2178" i="71"/>
  <c r="B2178" i="71"/>
  <c r="A2179" i="71"/>
  <c r="B2179" i="71"/>
  <c r="A2180" i="71"/>
  <c r="B2180" i="71"/>
  <c r="A2181" i="71"/>
  <c r="B2181" i="71"/>
  <c r="A2182" i="71"/>
  <c r="B2182" i="71"/>
  <c r="A2183" i="71"/>
  <c r="B2183" i="71"/>
  <c r="A2184" i="71"/>
  <c r="B2184" i="71"/>
  <c r="A2185" i="71"/>
  <c r="B2185" i="71"/>
  <c r="A2186" i="71"/>
  <c r="B2186" i="71"/>
  <c r="A2187" i="71"/>
  <c r="B2187" i="71"/>
  <c r="A2188" i="71"/>
  <c r="B2188" i="71"/>
  <c r="A2189" i="71"/>
  <c r="B2189" i="71"/>
  <c r="A2190" i="71"/>
  <c r="B2190" i="71"/>
  <c r="A2191" i="71"/>
  <c r="B2191" i="71"/>
  <c r="A2192" i="71"/>
  <c r="B2192" i="71"/>
  <c r="A2193" i="71"/>
  <c r="B2193" i="71"/>
  <c r="A2194" i="71"/>
  <c r="B2194" i="71"/>
  <c r="A2195" i="71"/>
  <c r="B2195" i="71"/>
  <c r="A2196" i="71"/>
  <c r="B2196" i="71"/>
  <c r="A2197" i="71"/>
  <c r="B2197" i="71"/>
  <c r="A2198" i="71"/>
  <c r="B2198" i="71"/>
  <c r="A2199" i="71"/>
  <c r="B2199" i="71"/>
  <c r="A2200" i="71"/>
  <c r="B2200" i="71"/>
  <c r="A2201" i="71"/>
  <c r="B2201" i="71"/>
  <c r="A2202" i="71"/>
  <c r="B2202" i="71"/>
  <c r="A2203" i="71"/>
  <c r="B2203" i="71"/>
  <c r="A2204" i="71"/>
  <c r="B2204" i="71"/>
  <c r="A2205" i="71"/>
  <c r="B2205" i="71"/>
  <c r="A2206" i="71"/>
  <c r="B2206" i="71"/>
  <c r="A2207" i="71"/>
  <c r="B2207" i="71"/>
  <c r="A2208" i="71"/>
  <c r="B2208" i="71"/>
  <c r="A2209" i="71"/>
  <c r="B2209" i="71"/>
  <c r="A2210" i="71"/>
  <c r="B2210" i="71"/>
  <c r="A2211" i="71"/>
  <c r="B2211" i="71"/>
  <c r="A2212" i="71"/>
  <c r="B2212" i="71"/>
  <c r="A2213" i="71"/>
  <c r="B2213" i="71"/>
  <c r="A2214" i="71"/>
  <c r="B2214" i="71"/>
  <c r="A2215" i="71"/>
  <c r="B2215" i="71"/>
  <c r="A2216" i="71"/>
  <c r="B2216" i="71"/>
  <c r="A2217" i="71"/>
  <c r="B2217" i="71"/>
  <c r="A2218" i="71"/>
  <c r="B2218" i="71"/>
  <c r="A2219" i="71"/>
  <c r="B2219" i="71"/>
  <c r="A2220" i="71"/>
  <c r="B2220" i="71"/>
  <c r="A2221" i="71"/>
  <c r="B2221" i="71"/>
  <c r="A2222" i="71"/>
  <c r="B2222" i="71"/>
  <c r="A2223" i="71"/>
  <c r="B2223" i="71"/>
  <c r="A2224" i="71"/>
  <c r="B2224" i="71"/>
  <c r="A2225" i="71"/>
  <c r="B2225" i="71"/>
  <c r="A2226" i="71"/>
  <c r="B2226" i="71"/>
  <c r="A2227" i="71"/>
  <c r="B2227" i="71"/>
  <c r="A2228" i="71"/>
  <c r="B2228" i="71"/>
  <c r="A2229" i="71"/>
  <c r="B2229" i="71"/>
  <c r="A2230" i="71"/>
  <c r="B2230" i="71"/>
  <c r="A2231" i="71"/>
  <c r="B2231" i="71"/>
  <c r="A2232" i="71"/>
  <c r="B2232" i="71"/>
  <c r="A2233" i="71"/>
  <c r="B2233" i="71"/>
  <c r="A2234" i="71"/>
  <c r="B2234" i="71"/>
  <c r="A2235" i="71"/>
  <c r="B2235" i="71"/>
  <c r="A2236" i="71"/>
  <c r="B2236" i="71"/>
  <c r="A2237" i="71"/>
  <c r="B2237" i="71"/>
  <c r="A2238" i="71"/>
  <c r="B2238" i="71"/>
  <c r="A2239" i="71"/>
  <c r="B2239" i="71"/>
  <c r="A2240" i="71"/>
  <c r="B2240" i="71"/>
  <c r="A2241" i="71"/>
  <c r="B2241" i="71"/>
  <c r="A2242" i="71"/>
  <c r="B2242" i="71"/>
  <c r="A2243" i="71"/>
  <c r="B2243" i="71"/>
  <c r="A2244" i="71"/>
  <c r="B2244" i="71"/>
  <c r="A2245" i="71"/>
  <c r="B2245" i="71"/>
  <c r="A2246" i="71"/>
  <c r="B2246" i="71"/>
  <c r="A2247" i="71"/>
  <c r="B2247" i="71"/>
  <c r="A2248" i="71"/>
  <c r="B2248" i="71"/>
  <c r="A2249" i="71"/>
  <c r="B2249" i="71"/>
  <c r="A2250" i="71"/>
  <c r="B2250" i="71"/>
  <c r="A2251" i="71"/>
  <c r="B2251" i="71"/>
  <c r="A2252" i="71"/>
  <c r="B2252" i="71"/>
  <c r="A2253" i="71"/>
  <c r="B2253" i="71"/>
  <c r="A2254" i="71"/>
  <c r="B2254" i="71"/>
  <c r="A2255" i="71"/>
  <c r="B2255" i="71"/>
  <c r="A2256" i="71"/>
  <c r="B2256" i="71"/>
  <c r="A2257" i="71"/>
  <c r="B2257" i="71"/>
  <c r="A2258" i="71"/>
  <c r="B2258" i="71"/>
  <c r="A2259" i="71"/>
  <c r="B2259" i="71"/>
  <c r="A2260" i="71"/>
  <c r="B2260" i="71"/>
  <c r="A2261" i="71"/>
  <c r="B2261" i="71"/>
  <c r="A2262" i="71"/>
  <c r="B2262" i="71"/>
  <c r="A2263" i="71"/>
  <c r="B2263" i="71"/>
  <c r="A2264" i="71"/>
  <c r="B2264" i="71"/>
  <c r="A2265" i="71"/>
  <c r="B2265" i="71"/>
  <c r="A2266" i="71"/>
  <c r="B2266" i="71"/>
  <c r="A2267" i="71"/>
  <c r="B2267" i="71"/>
  <c r="A2268" i="71"/>
  <c r="B2268" i="71"/>
  <c r="A2269" i="71"/>
  <c r="B2269" i="71"/>
  <c r="A2270" i="71"/>
  <c r="B2270" i="71"/>
  <c r="A2271" i="71"/>
  <c r="B2271" i="71"/>
  <c r="A2272" i="71"/>
  <c r="B2272" i="71"/>
  <c r="A2273" i="71"/>
  <c r="B2273" i="71"/>
  <c r="A2274" i="71"/>
  <c r="B2274" i="71"/>
  <c r="A2275" i="71"/>
  <c r="B2275" i="71"/>
  <c r="A2276" i="71"/>
  <c r="B2276" i="71"/>
  <c r="A2277" i="71"/>
  <c r="B2277" i="71"/>
  <c r="A2278" i="71"/>
  <c r="B2278" i="71"/>
  <c r="A2279" i="71"/>
  <c r="B2279" i="71"/>
  <c r="A2280" i="71"/>
  <c r="B2280" i="71"/>
  <c r="A2281" i="71"/>
  <c r="B2281" i="71"/>
  <c r="A2282" i="71"/>
  <c r="B2282" i="71"/>
  <c r="A2283" i="71"/>
  <c r="B2283" i="71"/>
  <c r="A2284" i="71"/>
  <c r="B2284" i="71"/>
  <c r="A2285" i="71"/>
  <c r="B2285" i="71"/>
  <c r="A2286" i="71"/>
  <c r="B2286" i="71"/>
  <c r="A2287" i="71"/>
  <c r="B2287" i="71"/>
  <c r="A2288" i="71"/>
  <c r="B2288" i="71"/>
  <c r="A2289" i="71"/>
  <c r="B2289" i="71"/>
  <c r="A2290" i="71"/>
  <c r="B2290" i="71"/>
  <c r="A2291" i="71"/>
  <c r="B2291" i="71"/>
  <c r="A2292" i="71"/>
  <c r="B2292" i="71"/>
  <c r="A2293" i="71"/>
  <c r="B2293" i="71"/>
  <c r="A2294" i="71"/>
  <c r="B2294" i="71"/>
  <c r="A2295" i="71"/>
  <c r="B2295" i="71"/>
  <c r="A2296" i="71"/>
  <c r="B2296" i="71"/>
  <c r="A2297" i="71"/>
  <c r="B2297" i="71"/>
  <c r="A2298" i="71"/>
  <c r="B2298" i="71"/>
  <c r="A2299" i="71"/>
  <c r="B2299" i="71"/>
  <c r="A2300" i="71"/>
  <c r="B2300" i="71"/>
  <c r="A2301" i="71"/>
  <c r="B2301" i="71"/>
  <c r="A2302" i="71"/>
  <c r="B2302" i="71"/>
  <c r="A2303" i="71"/>
  <c r="B2303" i="71"/>
  <c r="A2304" i="71"/>
  <c r="B2304" i="71"/>
  <c r="A2305" i="71"/>
  <c r="B2305" i="71"/>
  <c r="A2306" i="71"/>
  <c r="B2306" i="71"/>
  <c r="A2307" i="71"/>
  <c r="B2307" i="71"/>
  <c r="A2308" i="71"/>
  <c r="B2308" i="71"/>
  <c r="A2309" i="71"/>
  <c r="B2309" i="71"/>
  <c r="A2310" i="71"/>
  <c r="B2310" i="71"/>
  <c r="A2311" i="71"/>
  <c r="B2311" i="71"/>
  <c r="A2312" i="71"/>
  <c r="B2312" i="71"/>
  <c r="A2313" i="71"/>
  <c r="B2313" i="71"/>
  <c r="A2314" i="71"/>
  <c r="B2314" i="71"/>
  <c r="A2315" i="71"/>
  <c r="B2315" i="71"/>
  <c r="A2316" i="71"/>
  <c r="B2316" i="71"/>
  <c r="A2317" i="71"/>
  <c r="B2317" i="71"/>
  <c r="A2318" i="71"/>
  <c r="B2318" i="71"/>
  <c r="A2319" i="71"/>
  <c r="B2319" i="71"/>
  <c r="A2320" i="71"/>
  <c r="B2320" i="71"/>
  <c r="A2321" i="71"/>
  <c r="B2321" i="71"/>
  <c r="A2322" i="71"/>
  <c r="B2322" i="71"/>
  <c r="A2323" i="71"/>
  <c r="B2323" i="71"/>
  <c r="A2324" i="71"/>
  <c r="B2324" i="71"/>
  <c r="A2325" i="71"/>
  <c r="B2325" i="71"/>
  <c r="A2326" i="71"/>
  <c r="B2326" i="71"/>
  <c r="A2327" i="71"/>
  <c r="B2327" i="71"/>
  <c r="A2328" i="71"/>
  <c r="B2328" i="71"/>
  <c r="A2329" i="71"/>
  <c r="B2329" i="71"/>
  <c r="A2330" i="71"/>
  <c r="B2330" i="71"/>
  <c r="A2331" i="71"/>
  <c r="B2331" i="71"/>
  <c r="A2332" i="71"/>
  <c r="B2332" i="71"/>
  <c r="A2333" i="71"/>
  <c r="B2333" i="71"/>
  <c r="A2334" i="71"/>
  <c r="B2334" i="71"/>
  <c r="A2335" i="71"/>
  <c r="B2335" i="71"/>
  <c r="A2336" i="71"/>
  <c r="B2336" i="71"/>
  <c r="A2337" i="71"/>
  <c r="B2337" i="71"/>
  <c r="A2338" i="71"/>
  <c r="B2338" i="71"/>
  <c r="A2339" i="71"/>
  <c r="B2339" i="71"/>
  <c r="A2340" i="71"/>
  <c r="B2340" i="71"/>
  <c r="A2341" i="71"/>
  <c r="B2341" i="71"/>
  <c r="A2342" i="71"/>
  <c r="B2342" i="71"/>
  <c r="A2343" i="71"/>
  <c r="B2343" i="71"/>
  <c r="A2344" i="71"/>
  <c r="B2344" i="71"/>
  <c r="A2345" i="71"/>
  <c r="B2345" i="71"/>
  <c r="A2346" i="71"/>
  <c r="B2346" i="71"/>
  <c r="A2347" i="71"/>
  <c r="B2347" i="71"/>
  <c r="A2348" i="71"/>
  <c r="B2348" i="71"/>
  <c r="A2349" i="71"/>
  <c r="B2349" i="71"/>
  <c r="A2350" i="71"/>
  <c r="B2350" i="71"/>
  <c r="A2351" i="71"/>
  <c r="B2351" i="71"/>
  <c r="A2352" i="71"/>
  <c r="B2352" i="71"/>
  <c r="A2353" i="71"/>
  <c r="B2353" i="71"/>
  <c r="A2354" i="71"/>
  <c r="B2354" i="71"/>
  <c r="A2355" i="71"/>
  <c r="B2355" i="71"/>
  <c r="A2356" i="71"/>
  <c r="B2356" i="71"/>
  <c r="A2357" i="71"/>
  <c r="B2357" i="71"/>
  <c r="A2358" i="71"/>
  <c r="B2358" i="71"/>
  <c r="A2359" i="71"/>
  <c r="B2359" i="71"/>
  <c r="A2360" i="71"/>
  <c r="B2360" i="71"/>
  <c r="A2361" i="71"/>
  <c r="B2361" i="71"/>
  <c r="A2362" i="71"/>
  <c r="B2362" i="71"/>
  <c r="A2363" i="71"/>
  <c r="B2363" i="71"/>
  <c r="A2364" i="71"/>
  <c r="B2364" i="71"/>
  <c r="A2365" i="71"/>
  <c r="B2365" i="71"/>
  <c r="A2366" i="71"/>
  <c r="B2366" i="71"/>
  <c r="A2367" i="71"/>
  <c r="B2367" i="71"/>
  <c r="A2368" i="71"/>
  <c r="B2368" i="71"/>
  <c r="A2369" i="71"/>
  <c r="B2369" i="71"/>
  <c r="A2370" i="71"/>
  <c r="B2370" i="71"/>
  <c r="A2371" i="71"/>
  <c r="B2371" i="71"/>
  <c r="A2372" i="71"/>
  <c r="B2372" i="71"/>
  <c r="A2373" i="71"/>
  <c r="B2373" i="71"/>
  <c r="A2374" i="71"/>
  <c r="B2374" i="71"/>
  <c r="A2375" i="71"/>
  <c r="B2375" i="71"/>
  <c r="A2376" i="71"/>
  <c r="B2376" i="71"/>
  <c r="A2377" i="71"/>
  <c r="B2377" i="71"/>
  <c r="A2378" i="71"/>
  <c r="B2378" i="71"/>
  <c r="A2379" i="71"/>
  <c r="B2379" i="71"/>
  <c r="A2380" i="71"/>
  <c r="B2380" i="71"/>
  <c r="A2381" i="71"/>
  <c r="B2381" i="71"/>
  <c r="A2382" i="71"/>
  <c r="B2382" i="71"/>
  <c r="A2383" i="71"/>
  <c r="B2383" i="71"/>
  <c r="A2384" i="71"/>
  <c r="B2384" i="71"/>
  <c r="A2385" i="71"/>
  <c r="B2385" i="71"/>
  <c r="A2386" i="71"/>
  <c r="B2386" i="71"/>
  <c r="A2387" i="71"/>
  <c r="B2387" i="71"/>
  <c r="A2388" i="71"/>
  <c r="B2388" i="71"/>
  <c r="A2389" i="71"/>
  <c r="B2389" i="71"/>
  <c r="A2390" i="71"/>
  <c r="B2390" i="71"/>
  <c r="A2391" i="71"/>
  <c r="B2391" i="71"/>
  <c r="A2392" i="71"/>
  <c r="B2392" i="71"/>
  <c r="A2393" i="71"/>
  <c r="B2393" i="71"/>
  <c r="A2394" i="71"/>
  <c r="B2394" i="71"/>
  <c r="A2395" i="71"/>
  <c r="B2395" i="71"/>
  <c r="A2396" i="71"/>
  <c r="B2396" i="71"/>
  <c r="A2397" i="71"/>
  <c r="B2397" i="71"/>
  <c r="A2398" i="71"/>
  <c r="B2398" i="71"/>
  <c r="A2399" i="71"/>
  <c r="B2399" i="71"/>
  <c r="A2400" i="71"/>
  <c r="B2400" i="71"/>
  <c r="A2401" i="71"/>
  <c r="B2401" i="71"/>
  <c r="A2402" i="71"/>
  <c r="B2402" i="71"/>
  <c r="A2403" i="71"/>
  <c r="B2403" i="71"/>
  <c r="A2404" i="71"/>
  <c r="B2404" i="71"/>
  <c r="A2405" i="71"/>
  <c r="B2405" i="71"/>
  <c r="A2406" i="71"/>
  <c r="B2406" i="71"/>
  <c r="A2407" i="71"/>
  <c r="B2407" i="71"/>
  <c r="A2408" i="71"/>
  <c r="B2408" i="71"/>
  <c r="A2409" i="71"/>
  <c r="B2409" i="71"/>
  <c r="A2410" i="71"/>
  <c r="B2410" i="71"/>
  <c r="A2411" i="71"/>
  <c r="B2411" i="71"/>
  <c r="A2412" i="71"/>
  <c r="B2412" i="71"/>
  <c r="A2413" i="71"/>
  <c r="B2413" i="71"/>
  <c r="A2414" i="71"/>
  <c r="B2414" i="71"/>
  <c r="A2415" i="71"/>
  <c r="B2415" i="71"/>
  <c r="A2416" i="71"/>
  <c r="B2416" i="71"/>
  <c r="A2417" i="71"/>
  <c r="B2417" i="71"/>
  <c r="A2418" i="71"/>
  <c r="B2418" i="71"/>
  <c r="A2419" i="71"/>
  <c r="B2419" i="71"/>
  <c r="A2420" i="71"/>
  <c r="B2420" i="71"/>
  <c r="A2421" i="71"/>
  <c r="B2421" i="71"/>
  <c r="A2422" i="71"/>
  <c r="B2422" i="71"/>
  <c r="A2423" i="71"/>
  <c r="B2423" i="71"/>
  <c r="A2424" i="71"/>
  <c r="B2424" i="71"/>
  <c r="A2425" i="71"/>
  <c r="B2425" i="71"/>
  <c r="A2426" i="71"/>
  <c r="B2426" i="71"/>
  <c r="A2427" i="71"/>
  <c r="B2427" i="71"/>
  <c r="A2428" i="71"/>
  <c r="B2428" i="71"/>
  <c r="A2429" i="71"/>
  <c r="B2429" i="71"/>
  <c r="A2430" i="71"/>
  <c r="B2430" i="71"/>
  <c r="A2431" i="71"/>
  <c r="B2431" i="71"/>
  <c r="A2432" i="71"/>
  <c r="B2432" i="71"/>
  <c r="A2433" i="71"/>
  <c r="B2433" i="71"/>
  <c r="A2434" i="71"/>
  <c r="B2434" i="71"/>
  <c r="A2435" i="71"/>
  <c r="B2435" i="71"/>
  <c r="A2436" i="71"/>
  <c r="B2436" i="71"/>
  <c r="A2437" i="71"/>
  <c r="B2437" i="71"/>
  <c r="A2438" i="71"/>
  <c r="B2438" i="71"/>
  <c r="A2439" i="71"/>
  <c r="B2439" i="71"/>
  <c r="A2440" i="71"/>
  <c r="B2440" i="71"/>
  <c r="A2441" i="71"/>
  <c r="B2441" i="71"/>
  <c r="A2442" i="71"/>
  <c r="B2442" i="71"/>
  <c r="A2443" i="71"/>
  <c r="B2443" i="71"/>
  <c r="A2444" i="71"/>
  <c r="B2444" i="71"/>
  <c r="A2445" i="71"/>
  <c r="B2445" i="71"/>
  <c r="A2446" i="71"/>
  <c r="B2446" i="71"/>
  <c r="A2447" i="71"/>
  <c r="B2447" i="71"/>
  <c r="A2448" i="71"/>
  <c r="B2448" i="71"/>
  <c r="A2449" i="71"/>
  <c r="B2449" i="71"/>
  <c r="A2450" i="71"/>
  <c r="B2450" i="71"/>
  <c r="A2451" i="71"/>
  <c r="B2451" i="71"/>
  <c r="A2452" i="71"/>
  <c r="B2452" i="71"/>
  <c r="A2453" i="71"/>
  <c r="B2453" i="71"/>
  <c r="A2454" i="71"/>
  <c r="B2454" i="71"/>
  <c r="A2455" i="71"/>
  <c r="B2455" i="71"/>
  <c r="A2456" i="71"/>
  <c r="B2456" i="71"/>
  <c r="A2457" i="71"/>
  <c r="B2457" i="71"/>
  <c r="A2458" i="71"/>
  <c r="B2458" i="71"/>
  <c r="A2459" i="71"/>
  <c r="B2459" i="71"/>
  <c r="A2460" i="71"/>
  <c r="B2460" i="71"/>
  <c r="A2461" i="71"/>
  <c r="B2461" i="71"/>
  <c r="A2462" i="71"/>
  <c r="B2462" i="71"/>
  <c r="A2463" i="71"/>
  <c r="B2463" i="71"/>
  <c r="A2464" i="71"/>
  <c r="B2464" i="71"/>
  <c r="A2465" i="71"/>
  <c r="B2465" i="71"/>
  <c r="A2466" i="71"/>
  <c r="B2466" i="71"/>
  <c r="A2467" i="71"/>
  <c r="B2467" i="71"/>
  <c r="A2468" i="71"/>
  <c r="B2468" i="71"/>
  <c r="A2469" i="71"/>
  <c r="B2469" i="71"/>
  <c r="A2470" i="71"/>
  <c r="B2470" i="71"/>
  <c r="A2471" i="71"/>
  <c r="B2471" i="71"/>
  <c r="A2472" i="71"/>
  <c r="B2472" i="71"/>
  <c r="A2473" i="71"/>
  <c r="B2473" i="71"/>
  <c r="A2474" i="71"/>
  <c r="B2474" i="71"/>
  <c r="A2475" i="71"/>
  <c r="B2475" i="71"/>
  <c r="A2476" i="71"/>
  <c r="B2476" i="71"/>
  <c r="A2477" i="71"/>
  <c r="B2477" i="71"/>
  <c r="A2478" i="71"/>
  <c r="B2478" i="71"/>
  <c r="A2479" i="71"/>
  <c r="B2479" i="71"/>
  <c r="A2480" i="71"/>
  <c r="B2480" i="71"/>
  <c r="A2481" i="71"/>
  <c r="B2481" i="71"/>
  <c r="A2482" i="71"/>
  <c r="B2482" i="71"/>
  <c r="A2483" i="71"/>
  <c r="B2483" i="71"/>
  <c r="A2484" i="71"/>
  <c r="B2484" i="71"/>
  <c r="A2485" i="71"/>
  <c r="B2485" i="71"/>
  <c r="A2486" i="71"/>
  <c r="B2486" i="71"/>
  <c r="A2487" i="71"/>
  <c r="B2487" i="71"/>
  <c r="A2488" i="71"/>
  <c r="B2488" i="71"/>
  <c r="A2489" i="71"/>
  <c r="B2489" i="71"/>
  <c r="A2490" i="71"/>
  <c r="B2490" i="71"/>
  <c r="A2491" i="71"/>
  <c r="B2491" i="71"/>
  <c r="A2492" i="71"/>
  <c r="B2492" i="71"/>
  <c r="A2493" i="71"/>
  <c r="B2493" i="71"/>
  <c r="A2494" i="71"/>
  <c r="B2494" i="71"/>
  <c r="A2495" i="71"/>
  <c r="B2495" i="71"/>
  <c r="A2496" i="71"/>
  <c r="B2496" i="71"/>
  <c r="A2497" i="71"/>
  <c r="B2497" i="71"/>
  <c r="A2498" i="71"/>
  <c r="B2498" i="71"/>
  <c r="A2499" i="71"/>
  <c r="B2499" i="71"/>
  <c r="A2500" i="71"/>
  <c r="B2500" i="71"/>
  <c r="A2501" i="71"/>
  <c r="B2501" i="71"/>
  <c r="A2502" i="71"/>
  <c r="B2502" i="71"/>
  <c r="A2503" i="71"/>
  <c r="B2503" i="71"/>
  <c r="A2504" i="71"/>
  <c r="B2504" i="71"/>
  <c r="A2505" i="71"/>
  <c r="B2505" i="71"/>
  <c r="A2506" i="71"/>
  <c r="B2506" i="71"/>
  <c r="A2507" i="71"/>
  <c r="B2507" i="71"/>
  <c r="A2508" i="71"/>
  <c r="B2508" i="71"/>
  <c r="A2509" i="71"/>
  <c r="B2509" i="71"/>
  <c r="A2510" i="71"/>
  <c r="B2510" i="71"/>
  <c r="A2511" i="71"/>
  <c r="B2511" i="71"/>
  <c r="A2512" i="71"/>
  <c r="B2512" i="71"/>
  <c r="A2513" i="71"/>
  <c r="B2513" i="71"/>
  <c r="A2514" i="71"/>
  <c r="B2514" i="71"/>
  <c r="A2515" i="71"/>
  <c r="B2515" i="71"/>
  <c r="A2516" i="71"/>
  <c r="B2516" i="71"/>
  <c r="A2517" i="71"/>
  <c r="B2517" i="71"/>
  <c r="A2518" i="71"/>
  <c r="B2518" i="71"/>
  <c r="A2519" i="71"/>
  <c r="B2519" i="71"/>
  <c r="A2520" i="71"/>
  <c r="B2520" i="71"/>
  <c r="A2521" i="71"/>
  <c r="B2521" i="71"/>
  <c r="A2522" i="71"/>
  <c r="B2522" i="71"/>
  <c r="A2523" i="71"/>
  <c r="B2523" i="71"/>
  <c r="A2524" i="71"/>
  <c r="B2524" i="71"/>
  <c r="A2525" i="71"/>
  <c r="B2525" i="71"/>
  <c r="A2526" i="71"/>
  <c r="B2526" i="71"/>
  <c r="A2527" i="71"/>
  <c r="B2527" i="71"/>
  <c r="A2528" i="71"/>
  <c r="B2528" i="71"/>
  <c r="A2529" i="71"/>
  <c r="B2529" i="71"/>
  <c r="A2530" i="71"/>
  <c r="B2530" i="71"/>
  <c r="A2531" i="71"/>
  <c r="B2531" i="71"/>
  <c r="A2532" i="71"/>
  <c r="B2532" i="71"/>
  <c r="A2533" i="71"/>
  <c r="B2533" i="71"/>
  <c r="A2534" i="71"/>
  <c r="B2534" i="71"/>
  <c r="A2535" i="71"/>
  <c r="B2535" i="71"/>
  <c r="A2536" i="71"/>
  <c r="B2536" i="71"/>
  <c r="A2537" i="71"/>
  <c r="B2537" i="71"/>
  <c r="A2538" i="71"/>
  <c r="B2538" i="71"/>
  <c r="A2539" i="71"/>
  <c r="B2539" i="71"/>
  <c r="A2540" i="71"/>
  <c r="B2540" i="71"/>
  <c r="A2541" i="71"/>
  <c r="B2541" i="71"/>
  <c r="A2542" i="71"/>
  <c r="B2542" i="71"/>
  <c r="A2543" i="71"/>
  <c r="B2543" i="71"/>
  <c r="A2544" i="71"/>
  <c r="B2544" i="71"/>
  <c r="A2545" i="71"/>
  <c r="B2545" i="71"/>
  <c r="A2546" i="71"/>
  <c r="B2546" i="71"/>
  <c r="A2547" i="71"/>
  <c r="B2547" i="71"/>
  <c r="A2548" i="71"/>
  <c r="B2548" i="71"/>
  <c r="A2549" i="71"/>
  <c r="B2549" i="71"/>
  <c r="A2550" i="71"/>
  <c r="B2550" i="71"/>
  <c r="A2551" i="71"/>
  <c r="B2551" i="71"/>
  <c r="A2552" i="71"/>
  <c r="B2552" i="71"/>
  <c r="A2553" i="71"/>
  <c r="B2553" i="71"/>
  <c r="A2554" i="71"/>
  <c r="B2554" i="71"/>
  <c r="A2555" i="71"/>
  <c r="B2555" i="71"/>
  <c r="A2556" i="71"/>
  <c r="B2556" i="71"/>
  <c r="A2557" i="71"/>
  <c r="B2557" i="71"/>
  <c r="A2558" i="71"/>
  <c r="B2558" i="71"/>
  <c r="A2559" i="71"/>
  <c r="B2559" i="71"/>
  <c r="A2560" i="71"/>
  <c r="B2560" i="71"/>
  <c r="A2561" i="71"/>
  <c r="B2561" i="71"/>
  <c r="A2562" i="71"/>
  <c r="B2562" i="71"/>
  <c r="A2563" i="71"/>
  <c r="B2563" i="71"/>
  <c r="A2564" i="71"/>
  <c r="B2564" i="71"/>
  <c r="A2565" i="71"/>
  <c r="B2565" i="71"/>
  <c r="A2566" i="71"/>
  <c r="B2566" i="71"/>
  <c r="A2567" i="71"/>
  <c r="B2567" i="71"/>
  <c r="A2568" i="71"/>
  <c r="B2568" i="71"/>
  <c r="A2569" i="71"/>
  <c r="B2569" i="71"/>
  <c r="A2570" i="71"/>
  <c r="B2570" i="71"/>
  <c r="A2571" i="71"/>
  <c r="B2571" i="71"/>
  <c r="A2572" i="71"/>
  <c r="B2572" i="71"/>
  <c r="A2573" i="71"/>
  <c r="B2573" i="71"/>
  <c r="A2574" i="71"/>
  <c r="B2574" i="71"/>
  <c r="A2575" i="71"/>
  <c r="B2575" i="71"/>
  <c r="A2576" i="71"/>
  <c r="B2576" i="71"/>
  <c r="A2577" i="71"/>
  <c r="B2577" i="71"/>
  <c r="A2578" i="71"/>
  <c r="B2578" i="71"/>
  <c r="A2579" i="71"/>
  <c r="B2579" i="71"/>
  <c r="A2580" i="71"/>
  <c r="B2580" i="71"/>
  <c r="A2581" i="71"/>
  <c r="B2581" i="71"/>
  <c r="A2582" i="71"/>
  <c r="B2582" i="71"/>
  <c r="A2583" i="71"/>
  <c r="B2583" i="71"/>
  <c r="A2584" i="71"/>
  <c r="B2584" i="71"/>
  <c r="A2585" i="71"/>
  <c r="B2585" i="71"/>
  <c r="A2586" i="71"/>
  <c r="B2586" i="71"/>
  <c r="A2587" i="71"/>
  <c r="B2587" i="71"/>
  <c r="A2588" i="71"/>
  <c r="B2588" i="71"/>
  <c r="A2589" i="71"/>
  <c r="B2589" i="71"/>
  <c r="A2590" i="71"/>
  <c r="B2590" i="71"/>
  <c r="A2591" i="71"/>
  <c r="B2591" i="71"/>
  <c r="A2592" i="71"/>
  <c r="B2592" i="71"/>
  <c r="A2593" i="71"/>
  <c r="B2593" i="71"/>
  <c r="A2594" i="71"/>
  <c r="B2594" i="71"/>
  <c r="A2595" i="71"/>
  <c r="B2595" i="71"/>
  <c r="A2596" i="71"/>
  <c r="B2596" i="71"/>
  <c r="A2597" i="71"/>
  <c r="B2597" i="71"/>
  <c r="A2598" i="71"/>
  <c r="B2598" i="71"/>
  <c r="A2599" i="71"/>
  <c r="B2599" i="71"/>
  <c r="A2600" i="71"/>
  <c r="B2600" i="71"/>
  <c r="A2601" i="71"/>
  <c r="B2601" i="71"/>
  <c r="A2602" i="71"/>
  <c r="B2602" i="71"/>
  <c r="A2603" i="71"/>
  <c r="B2603" i="71"/>
  <c r="A2604" i="71"/>
  <c r="B2604" i="71"/>
  <c r="A2605" i="71"/>
  <c r="B2605" i="71"/>
  <c r="A2606" i="71"/>
  <c r="B2606" i="71"/>
  <c r="A2607" i="71"/>
  <c r="B2607" i="71"/>
  <c r="A2608" i="71"/>
  <c r="B2608" i="71"/>
  <c r="A2609" i="71"/>
  <c r="B2609" i="71"/>
  <c r="A2610" i="71"/>
  <c r="B2610" i="71"/>
  <c r="A2611" i="71"/>
  <c r="B2611" i="71"/>
  <c r="A2612" i="71"/>
  <c r="B2612" i="71"/>
  <c r="A2613" i="71"/>
  <c r="B2613" i="71"/>
  <c r="A2614" i="71"/>
  <c r="B2614" i="71"/>
  <c r="A2615" i="71"/>
  <c r="B2615" i="71"/>
  <c r="A2616" i="71"/>
  <c r="B2616" i="71"/>
  <c r="A2617" i="71"/>
  <c r="B2617" i="71"/>
  <c r="A2618" i="71"/>
  <c r="B2618" i="71"/>
  <c r="A2619" i="71"/>
  <c r="B2619" i="71"/>
  <c r="A2620" i="71"/>
  <c r="B2620" i="71"/>
  <c r="A2621" i="71"/>
  <c r="B2621" i="71"/>
  <c r="A2622" i="71"/>
  <c r="B2622" i="71"/>
  <c r="A2623" i="71"/>
  <c r="B2623" i="71"/>
  <c r="A2624" i="71"/>
  <c r="B2624" i="71"/>
  <c r="A2625" i="71"/>
  <c r="B2625" i="71"/>
  <c r="A2626" i="71"/>
  <c r="B2626" i="71"/>
  <c r="A2627" i="71"/>
  <c r="B2627" i="71"/>
  <c r="A2628" i="71"/>
  <c r="B2628" i="71"/>
  <c r="A2629" i="71"/>
  <c r="B2629" i="71"/>
  <c r="A2630" i="71"/>
  <c r="B2630" i="71"/>
  <c r="A2631" i="71"/>
  <c r="B2631" i="71"/>
  <c r="A2632" i="71"/>
  <c r="B2632" i="71"/>
  <c r="A2633" i="71"/>
  <c r="B2633" i="71"/>
  <c r="A2634" i="71"/>
  <c r="B2634" i="71"/>
  <c r="A2635" i="71"/>
  <c r="B2635" i="71"/>
  <c r="A2636" i="71"/>
  <c r="B2636" i="71"/>
  <c r="A2637" i="71"/>
  <c r="B2637" i="71"/>
  <c r="A2638" i="71"/>
  <c r="B2638" i="71"/>
  <c r="A2639" i="71"/>
  <c r="B2639" i="71"/>
  <c r="A2640" i="71"/>
  <c r="B2640" i="71"/>
  <c r="A2641" i="71"/>
  <c r="B2641" i="71"/>
  <c r="A2642" i="71"/>
  <c r="B2642" i="71"/>
  <c r="A2643" i="71"/>
  <c r="B2643" i="71"/>
  <c r="A2644" i="71"/>
  <c r="B2644" i="71"/>
  <c r="A2645" i="71"/>
  <c r="B2645" i="71"/>
  <c r="A2646" i="71"/>
  <c r="B2646" i="71"/>
  <c r="A2647" i="71"/>
  <c r="B2647" i="71"/>
  <c r="A2648" i="71"/>
  <c r="B2648" i="71"/>
  <c r="A2649" i="71"/>
  <c r="B2649" i="71"/>
  <c r="A2650" i="71"/>
  <c r="B2650" i="71"/>
  <c r="A2651" i="71"/>
  <c r="B2651" i="71"/>
  <c r="A2652" i="71"/>
  <c r="B2652" i="71"/>
  <c r="A2653" i="71"/>
  <c r="B2653" i="71"/>
  <c r="A2654" i="71"/>
  <c r="B2654" i="71"/>
  <c r="A2655" i="71"/>
  <c r="B2655" i="71"/>
  <c r="A2656" i="71"/>
  <c r="B2656" i="71"/>
  <c r="A2657" i="71"/>
  <c r="B2657" i="71"/>
  <c r="A2658" i="71"/>
  <c r="B2658" i="71"/>
  <c r="A2659" i="71"/>
  <c r="B2659" i="71"/>
  <c r="A2660" i="71"/>
  <c r="B2660" i="71"/>
  <c r="A2661" i="71"/>
  <c r="B2661" i="71"/>
  <c r="A2662" i="71"/>
  <c r="B2662" i="71"/>
  <c r="A2663" i="71"/>
  <c r="B2663" i="71"/>
  <c r="A2664" i="71"/>
  <c r="B2664" i="71"/>
  <c r="A2665" i="71"/>
  <c r="B2665" i="71"/>
  <c r="A2666" i="71"/>
  <c r="B2666" i="71"/>
  <c r="A2667" i="71"/>
  <c r="B2667" i="71"/>
  <c r="A2668" i="71"/>
  <c r="B2668" i="71"/>
  <c r="A2669" i="71"/>
  <c r="B2669" i="71"/>
  <c r="A2670" i="71"/>
  <c r="B2670" i="71"/>
  <c r="A2671" i="71"/>
  <c r="B2671" i="71"/>
  <c r="A2672" i="71"/>
  <c r="B2672" i="71"/>
  <c r="A2673" i="71"/>
  <c r="B2673" i="71"/>
  <c r="A2674" i="71"/>
  <c r="B2674" i="71"/>
  <c r="A2675" i="71"/>
  <c r="B2675" i="71"/>
  <c r="A2676" i="71"/>
  <c r="B2676" i="71"/>
  <c r="A2677" i="71"/>
  <c r="B2677" i="71"/>
  <c r="A2678" i="71"/>
  <c r="B2678" i="71"/>
  <c r="A2679" i="71"/>
  <c r="B2679" i="71"/>
  <c r="A2680" i="71"/>
  <c r="B2680" i="71"/>
  <c r="A2681" i="71"/>
  <c r="B2681" i="71"/>
  <c r="A2682" i="71"/>
  <c r="B2682" i="71"/>
  <c r="A2683" i="71"/>
  <c r="B2683" i="71"/>
  <c r="A2684" i="71"/>
  <c r="B2684" i="71"/>
  <c r="A2685" i="71"/>
  <c r="B2685" i="71"/>
  <c r="A2686" i="71"/>
  <c r="B2686" i="71"/>
  <c r="A2687" i="71"/>
  <c r="B2687" i="71"/>
  <c r="A2688" i="71"/>
  <c r="B2688" i="71"/>
  <c r="A2689" i="71"/>
  <c r="B2689" i="71"/>
  <c r="A2690" i="71"/>
  <c r="B2690" i="71"/>
  <c r="A2691" i="71"/>
  <c r="B2691" i="71"/>
  <c r="A2692" i="71"/>
  <c r="B2692" i="71"/>
  <c r="A2693" i="71"/>
  <c r="B2693" i="71"/>
  <c r="A2694" i="71"/>
  <c r="B2694" i="71"/>
  <c r="A2695" i="71"/>
  <c r="B2695" i="71"/>
  <c r="A2696" i="71"/>
  <c r="B2696" i="71"/>
  <c r="A2697" i="71"/>
  <c r="B2697" i="71"/>
  <c r="A2698" i="71"/>
  <c r="B2698" i="71"/>
  <c r="A2699" i="71"/>
  <c r="B2699" i="71"/>
  <c r="A2700" i="71"/>
  <c r="B2700" i="71"/>
  <c r="A2701" i="71"/>
  <c r="B2701" i="71"/>
  <c r="A2702" i="71"/>
  <c r="B2702" i="71"/>
  <c r="A2703" i="71"/>
  <c r="B2703" i="71"/>
  <c r="A2704" i="71"/>
  <c r="B2704" i="71"/>
  <c r="A2705" i="71"/>
  <c r="B2705" i="71"/>
  <c r="A2706" i="71"/>
  <c r="B2706" i="71"/>
  <c r="A2707" i="71"/>
  <c r="B2707" i="71"/>
  <c r="A2708" i="71"/>
  <c r="B2708" i="71"/>
  <c r="A2709" i="71"/>
  <c r="B2709" i="71"/>
  <c r="A2710" i="71"/>
  <c r="B2710" i="71"/>
  <c r="A2711" i="71"/>
  <c r="B2711" i="71"/>
  <c r="A2712" i="71"/>
  <c r="B2712" i="71"/>
  <c r="A2713" i="71"/>
  <c r="B2713" i="71"/>
  <c r="A2714" i="71"/>
  <c r="B2714" i="71"/>
  <c r="A2715" i="71"/>
  <c r="B2715" i="71"/>
  <c r="A2716" i="71"/>
  <c r="B2716" i="71"/>
  <c r="A2717" i="71"/>
  <c r="B2717" i="71"/>
  <c r="A2718" i="71"/>
  <c r="B2718" i="71"/>
  <c r="A2719" i="71"/>
  <c r="B2719" i="71"/>
  <c r="A2720" i="71"/>
  <c r="B2720" i="71"/>
  <c r="A2721" i="71"/>
  <c r="B2721" i="71"/>
  <c r="A2722" i="71"/>
  <c r="B2722" i="71"/>
  <c r="A2723" i="71"/>
  <c r="B2723" i="71"/>
  <c r="A2724" i="71"/>
  <c r="B2724" i="71"/>
  <c r="A2725" i="71"/>
  <c r="B2725" i="71"/>
  <c r="A2726" i="71"/>
  <c r="B2726" i="71"/>
  <c r="A2727" i="71"/>
  <c r="B2727" i="71"/>
  <c r="A2728" i="71"/>
  <c r="B2728" i="71"/>
  <c r="A2729" i="71"/>
  <c r="B2729" i="71"/>
  <c r="A2730" i="71"/>
  <c r="B2730" i="71"/>
  <c r="A2731" i="71"/>
  <c r="B2731" i="71"/>
  <c r="A2732" i="71"/>
  <c r="B2732" i="71"/>
  <c r="A2733" i="71"/>
  <c r="B2733" i="71"/>
  <c r="A2734" i="71"/>
  <c r="B2734" i="71"/>
  <c r="A2735" i="71"/>
  <c r="B2735" i="71"/>
  <c r="A2736" i="71"/>
  <c r="B2736" i="71"/>
  <c r="A2737" i="71"/>
  <c r="B2737" i="71"/>
  <c r="A2738" i="71"/>
  <c r="B2738" i="71"/>
  <c r="A2739" i="71"/>
  <c r="B2739" i="71"/>
  <c r="A2740" i="71"/>
  <c r="B2740" i="71"/>
  <c r="A2741" i="71"/>
  <c r="B2741" i="71"/>
  <c r="A2742" i="71"/>
  <c r="B2742" i="71"/>
  <c r="A2743" i="71"/>
  <c r="B2743" i="71"/>
  <c r="A2744" i="71"/>
  <c r="B2744" i="71"/>
  <c r="A2745" i="71"/>
  <c r="B2745" i="71"/>
  <c r="A2746" i="71"/>
  <c r="B2746" i="71"/>
  <c r="A2747" i="71"/>
  <c r="B2747" i="71"/>
  <c r="A2748" i="71"/>
  <c r="B2748" i="71"/>
  <c r="A2749" i="71"/>
  <c r="B2749" i="71"/>
  <c r="A2750" i="71"/>
  <c r="B2750" i="71"/>
  <c r="A2751" i="71"/>
  <c r="B2751" i="71"/>
  <c r="A2752" i="71"/>
  <c r="B2752" i="71"/>
  <c r="A2753" i="71"/>
  <c r="B2753" i="71"/>
  <c r="A2754" i="71"/>
  <c r="B2754" i="71"/>
  <c r="A2755" i="71"/>
  <c r="B2755" i="71"/>
  <c r="A2756" i="71"/>
  <c r="B2756" i="71"/>
  <c r="A2757" i="71"/>
  <c r="B2757" i="71"/>
  <c r="A2758" i="71"/>
  <c r="B2758" i="71"/>
  <c r="A2759" i="71"/>
  <c r="B2759" i="71"/>
  <c r="A2760" i="71"/>
  <c r="B2760" i="71"/>
  <c r="A2761" i="71"/>
  <c r="B2761" i="71"/>
  <c r="A2762" i="71"/>
  <c r="B2762" i="71"/>
  <c r="A2763" i="71"/>
  <c r="B2763" i="71"/>
  <c r="A2764" i="71"/>
  <c r="B2764" i="71"/>
  <c r="A2765" i="71"/>
  <c r="B2765" i="71"/>
  <c r="A2766" i="71"/>
  <c r="B2766" i="71"/>
  <c r="A2767" i="71"/>
  <c r="B2767" i="71"/>
  <c r="A2768" i="71"/>
  <c r="B2768" i="71"/>
  <c r="A2769" i="71"/>
  <c r="B2769" i="71"/>
  <c r="A2770" i="71"/>
  <c r="B2770" i="71"/>
  <c r="A2771" i="71"/>
  <c r="B2771" i="71"/>
  <c r="A2772" i="71"/>
  <c r="B2772" i="71"/>
  <c r="A2773" i="71"/>
  <c r="B2773" i="71"/>
  <c r="A2774" i="71"/>
  <c r="B2774" i="71"/>
  <c r="A2775" i="71"/>
  <c r="B2775" i="71"/>
  <c r="A2776" i="71"/>
  <c r="B2776" i="71"/>
  <c r="A2777" i="71"/>
  <c r="B2777" i="71"/>
  <c r="A2778" i="71"/>
  <c r="B2778" i="71"/>
  <c r="A2779" i="71"/>
  <c r="B2779" i="71"/>
  <c r="A2780" i="71"/>
  <c r="B2780" i="71"/>
  <c r="A2781" i="71"/>
  <c r="B2781" i="71"/>
  <c r="A2782" i="71"/>
  <c r="B2782" i="71"/>
  <c r="A2783" i="71"/>
  <c r="B2783" i="71"/>
  <c r="A2784" i="71"/>
  <c r="B2784" i="71"/>
  <c r="A2785" i="71"/>
  <c r="B2785" i="71"/>
  <c r="A2786" i="71"/>
  <c r="B2786" i="71"/>
  <c r="A2787" i="71"/>
  <c r="B2787" i="71"/>
  <c r="A2788" i="71"/>
  <c r="B2788" i="71"/>
  <c r="A2789" i="71"/>
  <c r="B2789" i="71"/>
  <c r="A2790" i="71"/>
  <c r="B2790" i="71"/>
  <c r="A2791" i="71"/>
  <c r="B2791" i="71"/>
  <c r="A2792" i="71"/>
  <c r="B2792" i="71"/>
  <c r="A2793" i="71"/>
  <c r="B2793" i="71"/>
  <c r="A2794" i="71"/>
  <c r="B2794" i="71"/>
  <c r="A2795" i="71"/>
  <c r="B2795" i="71"/>
  <c r="A2796" i="71"/>
  <c r="B2796" i="71"/>
  <c r="A2797" i="71"/>
  <c r="B2797" i="71"/>
  <c r="A2798" i="71"/>
  <c r="B2798" i="71"/>
  <c r="A2799" i="71"/>
  <c r="B2799" i="71"/>
  <c r="A2800" i="71"/>
  <c r="B2800" i="71"/>
  <c r="A2801" i="71"/>
  <c r="B2801" i="71"/>
  <c r="A2802" i="71"/>
  <c r="B2802" i="71"/>
  <c r="A2803" i="71"/>
  <c r="B2803" i="71"/>
  <c r="A2804" i="71"/>
  <c r="B2804" i="71"/>
  <c r="A2805" i="71"/>
  <c r="B2805" i="71"/>
  <c r="A2806" i="71"/>
  <c r="B2806" i="71"/>
  <c r="A2807" i="71"/>
  <c r="B2807" i="71"/>
  <c r="A2808" i="71"/>
  <c r="B2808" i="71"/>
  <c r="A2809" i="71"/>
  <c r="B2809" i="71"/>
  <c r="A2810" i="71"/>
  <c r="B2810" i="71"/>
  <c r="A2811" i="71"/>
  <c r="B2811" i="71"/>
  <c r="A2812" i="71"/>
  <c r="B2812" i="71"/>
  <c r="A2813" i="71"/>
  <c r="B2813" i="71"/>
  <c r="A2814" i="71"/>
  <c r="B2814" i="71"/>
  <c r="A2815" i="71"/>
  <c r="B2815" i="71"/>
  <c r="A2816" i="71"/>
  <c r="B2816" i="71"/>
  <c r="A2817" i="71"/>
  <c r="B2817" i="71"/>
  <c r="A2818" i="71"/>
  <c r="B2818" i="71"/>
  <c r="A2819" i="71"/>
  <c r="B2819" i="71"/>
  <c r="A2820" i="71"/>
  <c r="B2820" i="71"/>
  <c r="A2821" i="71"/>
  <c r="B2821" i="71"/>
  <c r="A2822" i="71"/>
  <c r="B2822" i="71"/>
  <c r="A2823" i="71"/>
  <c r="B2823" i="71"/>
  <c r="A2824" i="71"/>
  <c r="B2824" i="71"/>
  <c r="A2825" i="71"/>
  <c r="B2825" i="71"/>
  <c r="A2826" i="71"/>
  <c r="B2826" i="71"/>
  <c r="A2827" i="71"/>
  <c r="B2827" i="71"/>
  <c r="A2828" i="71"/>
  <c r="B2828" i="71"/>
  <c r="A2829" i="71"/>
  <c r="B2829" i="71"/>
  <c r="A2830" i="71"/>
  <c r="B2830" i="71"/>
  <c r="A2831" i="71"/>
  <c r="B2831" i="71"/>
  <c r="A2832" i="71"/>
  <c r="B2832" i="71"/>
  <c r="A2833" i="71"/>
  <c r="B2833" i="71"/>
  <c r="A2834" i="71"/>
  <c r="B2834" i="71"/>
  <c r="A2835" i="71"/>
  <c r="B2835" i="71"/>
  <c r="A2836" i="71"/>
  <c r="B2836" i="71"/>
  <c r="A2837" i="71"/>
  <c r="B2837" i="71"/>
  <c r="A2838" i="71"/>
  <c r="B2838" i="71"/>
  <c r="A2839" i="71"/>
  <c r="B2839" i="71"/>
  <c r="A2840" i="71"/>
  <c r="B2840" i="71"/>
  <c r="A2841" i="71"/>
  <c r="B2841" i="71"/>
  <c r="A2842" i="71"/>
  <c r="B2842" i="71"/>
  <c r="A2843" i="71"/>
  <c r="B2843" i="71"/>
  <c r="A2844" i="71"/>
  <c r="B2844" i="71"/>
  <c r="A2845" i="71"/>
  <c r="B2845" i="71"/>
  <c r="A2846" i="71"/>
  <c r="B2846" i="71"/>
  <c r="A2847" i="71"/>
  <c r="B2847" i="71"/>
  <c r="A2848" i="71"/>
  <c r="B2848" i="71"/>
  <c r="A2849" i="71"/>
  <c r="B2849" i="71"/>
  <c r="A2850" i="71"/>
  <c r="B2850" i="71"/>
  <c r="A2851" i="71"/>
  <c r="B2851" i="71"/>
  <c r="A2852" i="71"/>
  <c r="B2852" i="71"/>
  <c r="A2853" i="71"/>
  <c r="B2853" i="71"/>
  <c r="A2854" i="71"/>
  <c r="B2854" i="71"/>
  <c r="A2855" i="71"/>
  <c r="B2855" i="71"/>
  <c r="A2856" i="71"/>
  <c r="B2856" i="71"/>
  <c r="A2857" i="71"/>
  <c r="B2857" i="71"/>
  <c r="A2858" i="71"/>
  <c r="B2858" i="71"/>
  <c r="A2859" i="71"/>
  <c r="B2859" i="71"/>
  <c r="A2860" i="71"/>
  <c r="B2860" i="71"/>
  <c r="A2861" i="71"/>
  <c r="B2861" i="71"/>
  <c r="A2862" i="71"/>
  <c r="B2862" i="71"/>
  <c r="A2863" i="71"/>
  <c r="B2863" i="71"/>
  <c r="A2864" i="71"/>
  <c r="B2864" i="71"/>
  <c r="A2865" i="71"/>
  <c r="B2865" i="71"/>
  <c r="A2866" i="71"/>
  <c r="B2866" i="71"/>
  <c r="A2867" i="71"/>
  <c r="B2867" i="71"/>
  <c r="A2868" i="71"/>
  <c r="B2868" i="71"/>
  <c r="A2869" i="71"/>
  <c r="B2869" i="71"/>
  <c r="A2870" i="71"/>
  <c r="B2870" i="71"/>
  <c r="A2871" i="71"/>
  <c r="B2871" i="71"/>
  <c r="A2872" i="71"/>
  <c r="B2872" i="71"/>
  <c r="A2873" i="71"/>
  <c r="B2873" i="71"/>
  <c r="A2874" i="71"/>
  <c r="B2874" i="71"/>
  <c r="A2875" i="71"/>
  <c r="B2875" i="71"/>
  <c r="A2876" i="71"/>
  <c r="B2876" i="71"/>
  <c r="A2877" i="71"/>
  <c r="B2877" i="71"/>
  <c r="A2878" i="71"/>
  <c r="B2878" i="71"/>
  <c r="A2879" i="71"/>
  <c r="B2879" i="71"/>
  <c r="A2880" i="71"/>
  <c r="B2880" i="71"/>
  <c r="A2881" i="71"/>
  <c r="B2881" i="71"/>
  <c r="A2882" i="71"/>
  <c r="B2882" i="71"/>
  <c r="A2883" i="71"/>
  <c r="B2883" i="71"/>
  <c r="A2884" i="71"/>
  <c r="B2884" i="71"/>
  <c r="A2885" i="71"/>
  <c r="B2885" i="71"/>
  <c r="A2886" i="71"/>
  <c r="B2886" i="71"/>
  <c r="A2887" i="71"/>
  <c r="B2887" i="71"/>
  <c r="A2888" i="71"/>
  <c r="B2888" i="71"/>
  <c r="A2889" i="71"/>
  <c r="B2889" i="71"/>
  <c r="A2890" i="71"/>
  <c r="B2890" i="71"/>
  <c r="A2891" i="71"/>
  <c r="B2891" i="71"/>
  <c r="A2892" i="71"/>
  <c r="B2892" i="71"/>
  <c r="A2893" i="71"/>
  <c r="B2893" i="71"/>
  <c r="A2894" i="71"/>
  <c r="B2894" i="71"/>
  <c r="A2895" i="71"/>
  <c r="B2895" i="71"/>
  <c r="A2896" i="71"/>
  <c r="B2896" i="71"/>
  <c r="A2897" i="71"/>
  <c r="B2897" i="71"/>
  <c r="A2898" i="71"/>
  <c r="B2898" i="71"/>
  <c r="A2899" i="71"/>
  <c r="B2899" i="71"/>
  <c r="A2900" i="71"/>
  <c r="B2900" i="71"/>
  <c r="A2901" i="71"/>
  <c r="B2901" i="71"/>
  <c r="A2902" i="71"/>
  <c r="B2902" i="71"/>
  <c r="A2903" i="71"/>
  <c r="B2903" i="71"/>
  <c r="A2904" i="71"/>
  <c r="B2904" i="71"/>
  <c r="A2905" i="71"/>
  <c r="B2905" i="71"/>
  <c r="A2906" i="71"/>
  <c r="B2906" i="71"/>
  <c r="A2907" i="71"/>
  <c r="B2907" i="71"/>
  <c r="A2908" i="71"/>
  <c r="B2908" i="71"/>
  <c r="A2909" i="71"/>
  <c r="B2909" i="71"/>
  <c r="A2910" i="71"/>
  <c r="B2910" i="71"/>
  <c r="A2911" i="71"/>
  <c r="B2911" i="71"/>
  <c r="A2912" i="71"/>
  <c r="B2912" i="71"/>
  <c r="A2913" i="71"/>
  <c r="B2913" i="71"/>
  <c r="A2914" i="71"/>
  <c r="B2914" i="71"/>
  <c r="A2915" i="71"/>
  <c r="B2915" i="71"/>
  <c r="A2916" i="71"/>
  <c r="B2916" i="71"/>
  <c r="A2917" i="71"/>
  <c r="B2917" i="71"/>
  <c r="A2918" i="71"/>
  <c r="B2918" i="71"/>
  <c r="A2919" i="71"/>
  <c r="B2919" i="71"/>
  <c r="A2920" i="71"/>
  <c r="B2920" i="71"/>
  <c r="A2921" i="71"/>
  <c r="B2921" i="71"/>
  <c r="A2922" i="71"/>
  <c r="B2922" i="71"/>
  <c r="A2923" i="71"/>
  <c r="B2923" i="71"/>
  <c r="A2924" i="71"/>
  <c r="B2924" i="71"/>
  <c r="A2925" i="71"/>
  <c r="B2925" i="71"/>
  <c r="A2926" i="71"/>
  <c r="B2926" i="71"/>
  <c r="A2927" i="71"/>
  <c r="B2927" i="71"/>
  <c r="A2928" i="71"/>
  <c r="B2928" i="71"/>
  <c r="A2929" i="71"/>
  <c r="B2929" i="71"/>
  <c r="A2930" i="71"/>
  <c r="B2930" i="71"/>
  <c r="A2931" i="71"/>
  <c r="B2931" i="71"/>
  <c r="A2932" i="71"/>
  <c r="B2932" i="71"/>
  <c r="A2933" i="71"/>
  <c r="B2933" i="71"/>
  <c r="A2934" i="71"/>
  <c r="B2934" i="71"/>
  <c r="A2935" i="71"/>
  <c r="B2935" i="71"/>
  <c r="A2936" i="71"/>
  <c r="B2936" i="71"/>
  <c r="A2937" i="71"/>
  <c r="B2937" i="71"/>
  <c r="A2938" i="71"/>
  <c r="B2938" i="71"/>
  <c r="A2939" i="71"/>
  <c r="B2939" i="71"/>
  <c r="A2940" i="71"/>
  <c r="B2940" i="71"/>
  <c r="A2941" i="71"/>
  <c r="B2941" i="71"/>
  <c r="A2942" i="71"/>
  <c r="B2942" i="71"/>
  <c r="A2943" i="71"/>
  <c r="B2943" i="71"/>
  <c r="A2944" i="71"/>
  <c r="B2944" i="71"/>
  <c r="A2945" i="71"/>
  <c r="B2945" i="71"/>
  <c r="A2946" i="71"/>
  <c r="B2946" i="71"/>
  <c r="A2947" i="71"/>
  <c r="B2947" i="71"/>
  <c r="A2948" i="71"/>
  <c r="B2948" i="71"/>
  <c r="A2949" i="71"/>
  <c r="B2949" i="71"/>
  <c r="A2950" i="71"/>
  <c r="B2950" i="71"/>
  <c r="A2951" i="71"/>
  <c r="B2951" i="71"/>
  <c r="A2952" i="71"/>
  <c r="B2952" i="71"/>
  <c r="A2953" i="71"/>
  <c r="B2953" i="71"/>
  <c r="A2954" i="71"/>
  <c r="B2954" i="71"/>
  <c r="A2955" i="71"/>
  <c r="B2955" i="71"/>
  <c r="A2956" i="71"/>
  <c r="B2956" i="71"/>
  <c r="A2957" i="71"/>
  <c r="B2957" i="71"/>
  <c r="A2958" i="71"/>
  <c r="B2958" i="71"/>
  <c r="A2959" i="71"/>
  <c r="B2959" i="71"/>
  <c r="A2960" i="71"/>
  <c r="B2960" i="71"/>
  <c r="A2961" i="71"/>
  <c r="B2961" i="71"/>
  <c r="A2962" i="71"/>
  <c r="B2962" i="71"/>
  <c r="A2963" i="71"/>
  <c r="B2963" i="71"/>
  <c r="A2964" i="71"/>
  <c r="B2964" i="71"/>
  <c r="A2965" i="71"/>
  <c r="B2965" i="71"/>
  <c r="A2966" i="71"/>
  <c r="B2966" i="71"/>
  <c r="A2967" i="71"/>
  <c r="B2967" i="71"/>
  <c r="A2968" i="71"/>
  <c r="B2968" i="71"/>
  <c r="A2969" i="71"/>
  <c r="B2969" i="71"/>
  <c r="A2970" i="71"/>
  <c r="B2970" i="71"/>
  <c r="A2971" i="71"/>
  <c r="B2971" i="71"/>
  <c r="A2972" i="71"/>
  <c r="B2972" i="71"/>
  <c r="A2973" i="71"/>
  <c r="B2973" i="71"/>
  <c r="A2974" i="71"/>
  <c r="B2974" i="71"/>
  <c r="A2975" i="71"/>
  <c r="B2975" i="71"/>
  <c r="A2976" i="71"/>
  <c r="B2976" i="71"/>
  <c r="A2977" i="71"/>
  <c r="B2977" i="71"/>
  <c r="A2978" i="71"/>
  <c r="B2978" i="71"/>
  <c r="A2979" i="71"/>
  <c r="B2979" i="71"/>
  <c r="A2980" i="71"/>
  <c r="B2980" i="71"/>
  <c r="A2981" i="71"/>
  <c r="B2981" i="71"/>
  <c r="A2982" i="71"/>
  <c r="B2982" i="71"/>
  <c r="A2983" i="71"/>
  <c r="B2983" i="71"/>
  <c r="A2984" i="71"/>
  <c r="B2984" i="71"/>
  <c r="A2985" i="71"/>
  <c r="B2985" i="71"/>
  <c r="A2986" i="71"/>
  <c r="B2986" i="71"/>
  <c r="A2987" i="71"/>
  <c r="B2987" i="71"/>
  <c r="A2988" i="71"/>
  <c r="B2988" i="71"/>
  <c r="A2989" i="71"/>
  <c r="B2989" i="71"/>
  <c r="A2990" i="71"/>
  <c r="B2990" i="71"/>
  <c r="A2991" i="71"/>
  <c r="B2991" i="71"/>
  <c r="A2992" i="71"/>
  <c r="B2992" i="71"/>
  <c r="A2993" i="71"/>
  <c r="B2993" i="71"/>
  <c r="A2994" i="71"/>
  <c r="B2994" i="71"/>
  <c r="A2995" i="71"/>
  <c r="B2995" i="71"/>
  <c r="A2996" i="71"/>
  <c r="B2996" i="71"/>
  <c r="A2997" i="71"/>
  <c r="B2997" i="71"/>
  <c r="A2998" i="71"/>
  <c r="B2998" i="71"/>
  <c r="A2999" i="71"/>
  <c r="B2999" i="71"/>
  <c r="A3000" i="71"/>
  <c r="B3000" i="71"/>
  <c r="A3001" i="71"/>
  <c r="B3001" i="71"/>
  <c r="A3002" i="71"/>
  <c r="B3002" i="71"/>
  <c r="A3003" i="71"/>
  <c r="B3003" i="71"/>
  <c r="A3004" i="71"/>
  <c r="B3004" i="71"/>
  <c r="A3005" i="71"/>
  <c r="B3005" i="71"/>
  <c r="A3006" i="71"/>
  <c r="B3006" i="71"/>
  <c r="A3007" i="71"/>
  <c r="B3007" i="71"/>
  <c r="A3008" i="71"/>
  <c r="B3008" i="71"/>
  <c r="A3009" i="71"/>
  <c r="B3009" i="71"/>
  <c r="A3010" i="71"/>
  <c r="B3010" i="71"/>
  <c r="A3011" i="71"/>
  <c r="B3011" i="71"/>
  <c r="A3012" i="71"/>
  <c r="B3012" i="71"/>
  <c r="A3013" i="71"/>
  <c r="B3013" i="71"/>
  <c r="A3014" i="71"/>
  <c r="B3014" i="71"/>
  <c r="A3015" i="71"/>
  <c r="B3015" i="71"/>
  <c r="A3016" i="71"/>
  <c r="B3016" i="71"/>
  <c r="A3017" i="71"/>
  <c r="B3017" i="71"/>
  <c r="A3018" i="71"/>
  <c r="B3018" i="71"/>
  <c r="A3019" i="71"/>
  <c r="B3019" i="71"/>
  <c r="A3020" i="71"/>
  <c r="B3020" i="71"/>
  <c r="A3021" i="71"/>
  <c r="B3021" i="71"/>
  <c r="A3022" i="71"/>
  <c r="B3022" i="71"/>
  <c r="A3023" i="71"/>
  <c r="B3023" i="71"/>
  <c r="A3024" i="71"/>
  <c r="B3024" i="71"/>
  <c r="A3025" i="71"/>
  <c r="B3025" i="71"/>
  <c r="A3026" i="71"/>
  <c r="B3026" i="71"/>
  <c r="A3027" i="71"/>
  <c r="B3027" i="71"/>
  <c r="A3028" i="71"/>
  <c r="B3028" i="71"/>
  <c r="A3029" i="71"/>
  <c r="B3029" i="71"/>
  <c r="A3030" i="71"/>
  <c r="B3030" i="71"/>
  <c r="A3031" i="71"/>
  <c r="B3031" i="71"/>
  <c r="A3032" i="71"/>
  <c r="B3032" i="71"/>
  <c r="A3033" i="71"/>
  <c r="B3033" i="71"/>
  <c r="A3034" i="71"/>
  <c r="B3034" i="71"/>
  <c r="A3035" i="71"/>
  <c r="B3035" i="71"/>
  <c r="A3036" i="71"/>
  <c r="B3036" i="71"/>
  <c r="A3037" i="71"/>
  <c r="B3037" i="71"/>
  <c r="A3038" i="71"/>
  <c r="B3038" i="71"/>
  <c r="A3039" i="71"/>
  <c r="B3039" i="71"/>
  <c r="A3040" i="71"/>
  <c r="B3040" i="71"/>
  <c r="A3041" i="71"/>
  <c r="B3041" i="71"/>
  <c r="A3042" i="71"/>
  <c r="B3042" i="71"/>
  <c r="A3043" i="71"/>
  <c r="B3043" i="71"/>
  <c r="A3044" i="71"/>
  <c r="B3044" i="71"/>
  <c r="A3045" i="71"/>
  <c r="B3045" i="71"/>
  <c r="A3046" i="71"/>
  <c r="B3046" i="71"/>
  <c r="A3047" i="71"/>
  <c r="B3047" i="71"/>
  <c r="A3048" i="71"/>
  <c r="B3048" i="71"/>
  <c r="A3049" i="71"/>
  <c r="B3049" i="71"/>
  <c r="A3050" i="71"/>
  <c r="B3050" i="71"/>
  <c r="A3051" i="71"/>
  <c r="B3051" i="71"/>
  <c r="A3052" i="71"/>
  <c r="B3052" i="71"/>
  <c r="A3053" i="71"/>
  <c r="B3053" i="71"/>
  <c r="A3054" i="71"/>
  <c r="B3054" i="71"/>
  <c r="A3055" i="71"/>
  <c r="B3055" i="71"/>
  <c r="A3056" i="71"/>
  <c r="B3056" i="71"/>
  <c r="A3057" i="71"/>
  <c r="B3057" i="71"/>
  <c r="A3058" i="71"/>
  <c r="B3058" i="71"/>
  <c r="A3059" i="71"/>
  <c r="B3059" i="71"/>
  <c r="A3060" i="71"/>
  <c r="B3060" i="71"/>
  <c r="A3061" i="71"/>
  <c r="B3061" i="71"/>
  <c r="A3062" i="71"/>
  <c r="B3062" i="71"/>
  <c r="A3063" i="71"/>
  <c r="B3063" i="71"/>
  <c r="A3064" i="71"/>
  <c r="B3064" i="71"/>
  <c r="A3065" i="71"/>
  <c r="B3065" i="71"/>
  <c r="A3066" i="71"/>
  <c r="B3066" i="71"/>
  <c r="A3067" i="71"/>
  <c r="B3067" i="71"/>
  <c r="A3068" i="71"/>
  <c r="B3068" i="71"/>
  <c r="A3069" i="71"/>
  <c r="B3069" i="71"/>
  <c r="A3070" i="71"/>
  <c r="B3070" i="71"/>
  <c r="A3071" i="71"/>
  <c r="B3071" i="71"/>
  <c r="A3072" i="71"/>
  <c r="B3072" i="71"/>
  <c r="A3073" i="71"/>
  <c r="B3073" i="71"/>
  <c r="A3074" i="71"/>
  <c r="B3074" i="71"/>
  <c r="A3075" i="71"/>
  <c r="B3075" i="71"/>
  <c r="A3076" i="71"/>
  <c r="B3076" i="71"/>
  <c r="A3077" i="71"/>
  <c r="B3077" i="71"/>
  <c r="A3078" i="71"/>
  <c r="B3078" i="71"/>
  <c r="A3079" i="71"/>
  <c r="B3079" i="71"/>
  <c r="A3080" i="71"/>
  <c r="B3080" i="71"/>
  <c r="A3081" i="71"/>
  <c r="B3081" i="71"/>
  <c r="A3082" i="71"/>
  <c r="B3082" i="71"/>
  <c r="A3083" i="71"/>
  <c r="B3083" i="71"/>
  <c r="A3084" i="71"/>
  <c r="B3084" i="71"/>
  <c r="A3085" i="71"/>
  <c r="B3085" i="71"/>
  <c r="A3086" i="71"/>
  <c r="B3086" i="71"/>
  <c r="A3087" i="71"/>
  <c r="B3087" i="71"/>
  <c r="A3088" i="71"/>
  <c r="B3088" i="71"/>
  <c r="A3089" i="71"/>
  <c r="B3089" i="71"/>
  <c r="A3090" i="71"/>
  <c r="B3090" i="71"/>
  <c r="A3091" i="71"/>
  <c r="B3091" i="71"/>
  <c r="A3092" i="71"/>
  <c r="B3092" i="71"/>
  <c r="A3093" i="71"/>
  <c r="B3093" i="71"/>
  <c r="A3094" i="71"/>
  <c r="B3094" i="71"/>
  <c r="A3095" i="71"/>
  <c r="B3095" i="71"/>
  <c r="A3096" i="71"/>
  <c r="B3096" i="71"/>
  <c r="A3097" i="71"/>
  <c r="B3097" i="71"/>
  <c r="A3098" i="71"/>
  <c r="B3098" i="71"/>
  <c r="A3099" i="71"/>
  <c r="B3099" i="71"/>
  <c r="A3100" i="71"/>
  <c r="B3100" i="71"/>
  <c r="A3101" i="71"/>
  <c r="B3101" i="71"/>
  <c r="A3102" i="71"/>
  <c r="B3102" i="71"/>
  <c r="A3103" i="71"/>
  <c r="B3103" i="71"/>
  <c r="A3104" i="71"/>
  <c r="B3104" i="71"/>
  <c r="A3105" i="71"/>
  <c r="B3105" i="71"/>
  <c r="A3106" i="71"/>
  <c r="B3106" i="71"/>
  <c r="A3107" i="71"/>
  <c r="B3107" i="71"/>
  <c r="A3108" i="71"/>
  <c r="B3108" i="71"/>
  <c r="A3109" i="71"/>
  <c r="B3109" i="71"/>
  <c r="A3110" i="71"/>
  <c r="B3110" i="71"/>
  <c r="A3111" i="71"/>
  <c r="B3111" i="71"/>
  <c r="A3112" i="71"/>
  <c r="B3112" i="71"/>
  <c r="A3113" i="71"/>
  <c r="B3113" i="71"/>
  <c r="A3114" i="71"/>
  <c r="B3114" i="71"/>
  <c r="A3115" i="71"/>
  <c r="B3115" i="71"/>
  <c r="A3116" i="71"/>
  <c r="B3116" i="71"/>
  <c r="A3117" i="71"/>
  <c r="B3117" i="71"/>
  <c r="A3118" i="71"/>
  <c r="B3118" i="71"/>
  <c r="A3119" i="71"/>
  <c r="B3119" i="71"/>
  <c r="A3120" i="71"/>
  <c r="B3120" i="71"/>
  <c r="A3121" i="71"/>
  <c r="B3121" i="71"/>
  <c r="A3122" i="71"/>
  <c r="B3122" i="71"/>
  <c r="A3123" i="71"/>
  <c r="B3123" i="71"/>
  <c r="A3124" i="71"/>
  <c r="B3124" i="71"/>
  <c r="A3125" i="71"/>
  <c r="B3125" i="71"/>
  <c r="A3126" i="71"/>
  <c r="B3126" i="71"/>
  <c r="A3127" i="71"/>
  <c r="B3127" i="71"/>
  <c r="A3128" i="71"/>
  <c r="B3128" i="71"/>
  <c r="A3129" i="71"/>
  <c r="B3129" i="71"/>
  <c r="A3130" i="71"/>
  <c r="B3130" i="71"/>
  <c r="A3131" i="71"/>
  <c r="B3131" i="71"/>
  <c r="A3132" i="71"/>
  <c r="B3132" i="71"/>
  <c r="A3133" i="71"/>
  <c r="B3133" i="71"/>
  <c r="A3134" i="71"/>
  <c r="B3134" i="71"/>
  <c r="A3135" i="71"/>
  <c r="B3135" i="71"/>
  <c r="A3136" i="71"/>
  <c r="B3136" i="71"/>
  <c r="A3137" i="71"/>
  <c r="B3137" i="71"/>
  <c r="A3138" i="71"/>
  <c r="B3138" i="71"/>
  <c r="A3139" i="71"/>
  <c r="B3139" i="71"/>
  <c r="A3140" i="71"/>
  <c r="B3140" i="71"/>
  <c r="A3141" i="71"/>
  <c r="B3141" i="71"/>
  <c r="A3142" i="71"/>
  <c r="B3142" i="71"/>
  <c r="A3143" i="71"/>
  <c r="B3143" i="71"/>
  <c r="A3144" i="71"/>
  <c r="B3144" i="71"/>
  <c r="A3145" i="71"/>
  <c r="B3145" i="71"/>
  <c r="A3146" i="71"/>
  <c r="B3146" i="71"/>
  <c r="A3147" i="71"/>
  <c r="B3147" i="71"/>
  <c r="A3148" i="71"/>
  <c r="B3148" i="71"/>
  <c r="A3149" i="71"/>
  <c r="B3149" i="71"/>
  <c r="A3150" i="71"/>
  <c r="B3150" i="71"/>
  <c r="A3151" i="71"/>
  <c r="B3151" i="71"/>
  <c r="A3152" i="71"/>
  <c r="B3152" i="71"/>
  <c r="A3153" i="71"/>
  <c r="B3153" i="71"/>
  <c r="A3154" i="71"/>
  <c r="B3154" i="71"/>
  <c r="A3155" i="71"/>
  <c r="B3155" i="71"/>
  <c r="A3156" i="71"/>
  <c r="B3156" i="71"/>
  <c r="A3157" i="71"/>
  <c r="B3157" i="71"/>
  <c r="A3158" i="71"/>
  <c r="B3158" i="71"/>
  <c r="A3159" i="71"/>
  <c r="B3159" i="71"/>
  <c r="A3160" i="71"/>
  <c r="B3160" i="71"/>
  <c r="A3161" i="71"/>
  <c r="B3161" i="71"/>
  <c r="A3162" i="71"/>
  <c r="B3162" i="71"/>
  <c r="A3163" i="71"/>
  <c r="B3163" i="71"/>
  <c r="A3164" i="71"/>
  <c r="B3164" i="71"/>
  <c r="A3165" i="71"/>
  <c r="B3165" i="71"/>
  <c r="A3166" i="71"/>
  <c r="B3166" i="71"/>
  <c r="A3167" i="71"/>
  <c r="B3167" i="71"/>
  <c r="A3168" i="71"/>
  <c r="B3168" i="71"/>
  <c r="A3169" i="71"/>
  <c r="B3169" i="71"/>
  <c r="A3170" i="71"/>
  <c r="B3170" i="71"/>
  <c r="A3171" i="71"/>
  <c r="B3171" i="71"/>
  <c r="A3172" i="71"/>
  <c r="B3172" i="71"/>
  <c r="A3173" i="71"/>
  <c r="B3173" i="71"/>
  <c r="A3174" i="71"/>
  <c r="B3174" i="71"/>
  <c r="A3175" i="71"/>
  <c r="B3175" i="71"/>
  <c r="A3176" i="71"/>
  <c r="B3176" i="71"/>
  <c r="A3177" i="71"/>
  <c r="B3177" i="71"/>
  <c r="A3178" i="71"/>
  <c r="B3178" i="71"/>
  <c r="A3179" i="71"/>
  <c r="B3179" i="71"/>
  <c r="A3180" i="71"/>
  <c r="B3180" i="71"/>
  <c r="A3181" i="71"/>
  <c r="B3181" i="71"/>
  <c r="A3182" i="71"/>
  <c r="B3182" i="71"/>
  <c r="A3183" i="71"/>
  <c r="B3183" i="71"/>
  <c r="A3184" i="71"/>
  <c r="B3184" i="71"/>
  <c r="A3185" i="71"/>
  <c r="B3185" i="71"/>
  <c r="A3186" i="71"/>
  <c r="B3186" i="71"/>
  <c r="A3187" i="71"/>
  <c r="B3187" i="71"/>
  <c r="A3188" i="71"/>
  <c r="B3188" i="71"/>
  <c r="A3189" i="71"/>
  <c r="B3189" i="71"/>
  <c r="A3190" i="71"/>
  <c r="B3190" i="71"/>
  <c r="A3191" i="71"/>
  <c r="B3191" i="71"/>
  <c r="A3192" i="71"/>
  <c r="B3192" i="71"/>
  <c r="A3193" i="71"/>
  <c r="B3193" i="71"/>
  <c r="A3194" i="71"/>
  <c r="B3194" i="71"/>
  <c r="A3195" i="71"/>
  <c r="B3195" i="71"/>
  <c r="A3196" i="71"/>
  <c r="B3196" i="71"/>
  <c r="A3197" i="71"/>
  <c r="B3197" i="71"/>
  <c r="A3198" i="71"/>
  <c r="B3198" i="71"/>
  <c r="A3199" i="71"/>
  <c r="B3199" i="71"/>
  <c r="A3200" i="71"/>
  <c r="B3200" i="71"/>
  <c r="A3201" i="71"/>
  <c r="B3201" i="71"/>
  <c r="A3202" i="71"/>
  <c r="B3202" i="71"/>
  <c r="A3203" i="71"/>
  <c r="B3203" i="71"/>
  <c r="A3204" i="71"/>
  <c r="B3204" i="71"/>
  <c r="A3205" i="71"/>
  <c r="B3205" i="71"/>
  <c r="A3206" i="71"/>
  <c r="B3206" i="71"/>
  <c r="A3207" i="71"/>
  <c r="B3207" i="71"/>
  <c r="A3208" i="71"/>
  <c r="B3208" i="71"/>
  <c r="A3209" i="71"/>
  <c r="B3209" i="71"/>
  <c r="A3210" i="71"/>
  <c r="B3210" i="71"/>
  <c r="A3211" i="71"/>
  <c r="B3211" i="71"/>
  <c r="A3212" i="71"/>
  <c r="B3212" i="71"/>
  <c r="A3213" i="71"/>
  <c r="B3213" i="71"/>
  <c r="A3214" i="71"/>
  <c r="B3214" i="71"/>
  <c r="A3215" i="71"/>
  <c r="B3215" i="71"/>
  <c r="A3216" i="71"/>
  <c r="B3216" i="71"/>
  <c r="A3217" i="71"/>
  <c r="B3217" i="71"/>
  <c r="A3218" i="71"/>
  <c r="B3218" i="71"/>
  <c r="A3219" i="71"/>
  <c r="B3219" i="71"/>
  <c r="A3220" i="71"/>
  <c r="B3220" i="71"/>
  <c r="A3221" i="71"/>
  <c r="B3221" i="71"/>
  <c r="A3222" i="71"/>
  <c r="B3222" i="71"/>
  <c r="A3223" i="71"/>
  <c r="B3223" i="71"/>
  <c r="A3224" i="71"/>
  <c r="B3224" i="71"/>
  <c r="A3225" i="71"/>
  <c r="B3225" i="71"/>
  <c r="A3226" i="71"/>
  <c r="B3226" i="71"/>
  <c r="A3227" i="71"/>
  <c r="B3227" i="71"/>
  <c r="A3228" i="71"/>
  <c r="B3228" i="71"/>
  <c r="A3229" i="71"/>
  <c r="B3229" i="71"/>
  <c r="A3230" i="71"/>
  <c r="B3230" i="71"/>
  <c r="A3231" i="71"/>
  <c r="B3231" i="71"/>
  <c r="A3232" i="71"/>
  <c r="B3232" i="71"/>
  <c r="A3233" i="71"/>
  <c r="B3233" i="71"/>
  <c r="A3234" i="71"/>
  <c r="B3234" i="71"/>
  <c r="A3235" i="71"/>
  <c r="B3235" i="71"/>
  <c r="A3236" i="71"/>
  <c r="B3236" i="71"/>
  <c r="A3237" i="71"/>
  <c r="B3237" i="71"/>
  <c r="A3238" i="71"/>
  <c r="B3238" i="71"/>
  <c r="A3239" i="71"/>
  <c r="B3239" i="71"/>
  <c r="A3240" i="71"/>
  <c r="B3240" i="71"/>
  <c r="A3241" i="71"/>
  <c r="B3241" i="71"/>
  <c r="A3242" i="71"/>
  <c r="B3242" i="71"/>
  <c r="A3243" i="71"/>
  <c r="B3243" i="71"/>
  <c r="A3244" i="71"/>
  <c r="B3244" i="71"/>
  <c r="A3245" i="71"/>
  <c r="B3245" i="71"/>
  <c r="A3246" i="71"/>
  <c r="B3246" i="71"/>
  <c r="A3247" i="71"/>
  <c r="B3247" i="71"/>
  <c r="A3248" i="71"/>
  <c r="B3248" i="71"/>
  <c r="A3249" i="71"/>
  <c r="B3249" i="71"/>
  <c r="A3250" i="71"/>
  <c r="B3250" i="71"/>
  <c r="A3251" i="71"/>
  <c r="B3251" i="71"/>
  <c r="A3252" i="71"/>
  <c r="B3252" i="71"/>
  <c r="A3253" i="71"/>
  <c r="B3253" i="71"/>
  <c r="A3254" i="71"/>
  <c r="B3254" i="71"/>
  <c r="A3255" i="71"/>
  <c r="B3255" i="71"/>
  <c r="A3256" i="71"/>
  <c r="B3256" i="71"/>
  <c r="A3257" i="71"/>
  <c r="B3257" i="71"/>
  <c r="A3258" i="71"/>
  <c r="B3258" i="71"/>
  <c r="A3259" i="71"/>
  <c r="B3259" i="71"/>
  <c r="A3260" i="71"/>
  <c r="B3260" i="71"/>
  <c r="A3261" i="71"/>
  <c r="B3261" i="71"/>
  <c r="A3262" i="71"/>
  <c r="B3262" i="71"/>
  <c r="A3263" i="71"/>
  <c r="B3263" i="71"/>
  <c r="A3264" i="71"/>
  <c r="B3264" i="71"/>
  <c r="A3265" i="71"/>
  <c r="B3265" i="71"/>
  <c r="A3266" i="71"/>
  <c r="B3266" i="71"/>
  <c r="A3267" i="71"/>
  <c r="B3267" i="71"/>
  <c r="A3268" i="71"/>
  <c r="B3268" i="71"/>
  <c r="A3269" i="71"/>
  <c r="B3269" i="71"/>
  <c r="A3270" i="71"/>
  <c r="B3270" i="71"/>
  <c r="A3271" i="71"/>
  <c r="B3271" i="71"/>
  <c r="A3272" i="71"/>
  <c r="B3272" i="71"/>
  <c r="A3273" i="71"/>
  <c r="B3273" i="71"/>
  <c r="A3274" i="71"/>
  <c r="B3274" i="71"/>
  <c r="A3275" i="71"/>
  <c r="B3275" i="71"/>
  <c r="A3276" i="71"/>
  <c r="B3276" i="71"/>
  <c r="A3277" i="71"/>
  <c r="B3277" i="71"/>
  <c r="A3278" i="71"/>
  <c r="B3278" i="71"/>
  <c r="A3279" i="71"/>
  <c r="B3279" i="71"/>
  <c r="A3280" i="71"/>
  <c r="B3280" i="71"/>
  <c r="A3281" i="71"/>
  <c r="B3281" i="71"/>
  <c r="A3282" i="71"/>
  <c r="B3282" i="71"/>
  <c r="A3283" i="71"/>
  <c r="B3283" i="71"/>
  <c r="A3284" i="71"/>
  <c r="B3284" i="71"/>
  <c r="A3285" i="71"/>
  <c r="B3285" i="71"/>
  <c r="A3286" i="71"/>
  <c r="B3286" i="71"/>
  <c r="A3287" i="71"/>
  <c r="B3287" i="71"/>
  <c r="A3288" i="71"/>
  <c r="B3288" i="71"/>
  <c r="A3289" i="71"/>
  <c r="B3289" i="71"/>
  <c r="A3290" i="71"/>
  <c r="B3290" i="71"/>
  <c r="A3291" i="71"/>
  <c r="B3291" i="71"/>
  <c r="A3292" i="71"/>
  <c r="B3292" i="71"/>
  <c r="A3293" i="71"/>
  <c r="B3293" i="71"/>
  <c r="A3294" i="71"/>
  <c r="B3294" i="71"/>
  <c r="A3295" i="71"/>
  <c r="B3295" i="71"/>
  <c r="A3296" i="71"/>
  <c r="B3296" i="71"/>
  <c r="A3297" i="71"/>
  <c r="B3297" i="71"/>
  <c r="A3298" i="71"/>
  <c r="B3298" i="71"/>
  <c r="A3299" i="71"/>
  <c r="B3299" i="71"/>
  <c r="A3300" i="71"/>
  <c r="B3300" i="71"/>
  <c r="A3301" i="71"/>
  <c r="B3301" i="71"/>
  <c r="A3302" i="71"/>
  <c r="B3302" i="71"/>
  <c r="A3303" i="71"/>
  <c r="B3303" i="71"/>
  <c r="A3304" i="71"/>
  <c r="B3304" i="71"/>
  <c r="A3305" i="71"/>
  <c r="B3305" i="71"/>
  <c r="A3306" i="71"/>
  <c r="B3306" i="71"/>
  <c r="A3307" i="71"/>
  <c r="B3307" i="71"/>
  <c r="A3308" i="71"/>
  <c r="B3308" i="71"/>
  <c r="A3309" i="71"/>
  <c r="B3309" i="71"/>
  <c r="A3310" i="71"/>
  <c r="B3310" i="71"/>
  <c r="A3311" i="71"/>
  <c r="B3311" i="71"/>
  <c r="A3312" i="71"/>
  <c r="B3312" i="71"/>
  <c r="A3313" i="71"/>
  <c r="B3313" i="71"/>
  <c r="A3314" i="71"/>
  <c r="B3314" i="71"/>
  <c r="A3315" i="71"/>
  <c r="B3315" i="71"/>
  <c r="A3316" i="71"/>
  <c r="B3316" i="71"/>
  <c r="A3317" i="71"/>
  <c r="B3317" i="71"/>
  <c r="A3318" i="71"/>
  <c r="B3318" i="71"/>
  <c r="A3319" i="71"/>
  <c r="B3319" i="71"/>
  <c r="A3320" i="71"/>
  <c r="B3320" i="71"/>
  <c r="A3321" i="71"/>
  <c r="B3321" i="71"/>
  <c r="A3322" i="71"/>
  <c r="B3322" i="71"/>
  <c r="A3323" i="71"/>
  <c r="B3323" i="71"/>
  <c r="A3324" i="71"/>
  <c r="B3324" i="71"/>
  <c r="A3325" i="71"/>
  <c r="B3325" i="71"/>
  <c r="A3326" i="71"/>
  <c r="B3326" i="71"/>
  <c r="A3327" i="71"/>
  <c r="B3327" i="71"/>
  <c r="A3328" i="71"/>
  <c r="B3328" i="71"/>
  <c r="A3329" i="71"/>
  <c r="B3329" i="71"/>
  <c r="A3330" i="71"/>
  <c r="B3330" i="71"/>
  <c r="A3331" i="71"/>
  <c r="B3331" i="71"/>
  <c r="A3332" i="71"/>
  <c r="B3332" i="71"/>
  <c r="A3333" i="71"/>
  <c r="B3333" i="71"/>
  <c r="A3334" i="71"/>
  <c r="B3334" i="71"/>
  <c r="A3335" i="71"/>
  <c r="B3335" i="71"/>
  <c r="A3336" i="71"/>
  <c r="B3336" i="71"/>
  <c r="A3337" i="71"/>
  <c r="B3337" i="71"/>
  <c r="A3338" i="71"/>
  <c r="B3338" i="71"/>
  <c r="A3339" i="71"/>
  <c r="B3339" i="71"/>
  <c r="A3340" i="71"/>
  <c r="B3340" i="71"/>
  <c r="A3341" i="71"/>
  <c r="B3341" i="71"/>
  <c r="A3342" i="71"/>
  <c r="B3342" i="71"/>
  <c r="A3343" i="71"/>
  <c r="B3343" i="71"/>
  <c r="A3344" i="71"/>
  <c r="B3344" i="71"/>
  <c r="A3345" i="71"/>
  <c r="B3345" i="71"/>
  <c r="A3346" i="71"/>
  <c r="B3346" i="71"/>
  <c r="A3347" i="71"/>
  <c r="B3347" i="71"/>
  <c r="A3348" i="71"/>
  <c r="B3348" i="71"/>
  <c r="A3349" i="71"/>
  <c r="B3349" i="71"/>
  <c r="A3350" i="71"/>
  <c r="B3350" i="71"/>
  <c r="A3351" i="71"/>
  <c r="B3351" i="71"/>
  <c r="A3352" i="71"/>
  <c r="B3352" i="71"/>
  <c r="A3353" i="71"/>
  <c r="B3353" i="71"/>
  <c r="A3354" i="71"/>
  <c r="B3354" i="71"/>
  <c r="A3355" i="71"/>
  <c r="B3355" i="71"/>
  <c r="A3356" i="71"/>
  <c r="B3356" i="71"/>
  <c r="A3357" i="71"/>
  <c r="B3357" i="71"/>
  <c r="A3358" i="71"/>
  <c r="B3358" i="71"/>
  <c r="A3359" i="71"/>
  <c r="B3359" i="71"/>
  <c r="A3360" i="71"/>
  <c r="B3360" i="71"/>
  <c r="A3361" i="71"/>
  <c r="B3361" i="71"/>
  <c r="A3362" i="71"/>
  <c r="B3362" i="71"/>
  <c r="A3363" i="71"/>
  <c r="B3363" i="71"/>
  <c r="A3364" i="71"/>
  <c r="B3364" i="71"/>
  <c r="A3365" i="71"/>
  <c r="B3365" i="71"/>
  <c r="A3366" i="71"/>
  <c r="B3366" i="71"/>
  <c r="A3367" i="71"/>
  <c r="B3367" i="71"/>
  <c r="A3368" i="71"/>
  <c r="B3368" i="71"/>
  <c r="A3369" i="71"/>
  <c r="B3369" i="71"/>
  <c r="A3370" i="71"/>
  <c r="B3370" i="71"/>
  <c r="A3371" i="71"/>
  <c r="B3371" i="71"/>
  <c r="A3372" i="71"/>
  <c r="B3372" i="71"/>
  <c r="A3373" i="71"/>
  <c r="B3373" i="71"/>
  <c r="A3374" i="71"/>
  <c r="B3374" i="71"/>
  <c r="A3375" i="71"/>
  <c r="B3375" i="71"/>
  <c r="A3376" i="71"/>
  <c r="B3376" i="71"/>
  <c r="A3377" i="71"/>
  <c r="B3377" i="71"/>
  <c r="A3378" i="71"/>
  <c r="B3378" i="71"/>
  <c r="A3379" i="71"/>
  <c r="B3379" i="71"/>
  <c r="A3380" i="71"/>
  <c r="B3380" i="71"/>
  <c r="A3381" i="71"/>
  <c r="B3381" i="71"/>
  <c r="A3382" i="71"/>
  <c r="B3382" i="71"/>
  <c r="A3383" i="71"/>
  <c r="B3383" i="71"/>
  <c r="A3384" i="71"/>
  <c r="B3384" i="71"/>
  <c r="A3385" i="71"/>
  <c r="B3385" i="71"/>
  <c r="A3386" i="71"/>
  <c r="B3386" i="71"/>
  <c r="A3387" i="71"/>
  <c r="B3387" i="71"/>
  <c r="A3388" i="71"/>
  <c r="B3388" i="71"/>
  <c r="A3389" i="71"/>
  <c r="B3389" i="71"/>
  <c r="A3390" i="71"/>
  <c r="B3390" i="71"/>
  <c r="A3391" i="71"/>
  <c r="B3391" i="71"/>
  <c r="A3392" i="71"/>
  <c r="B3392" i="71"/>
  <c r="A3393" i="71"/>
  <c r="B3393" i="71"/>
  <c r="A3394" i="71"/>
  <c r="B3394" i="71"/>
  <c r="A3395" i="71"/>
  <c r="B3395" i="71"/>
  <c r="A3396" i="71"/>
  <c r="B3396" i="71"/>
  <c r="A3397" i="71"/>
  <c r="B3397" i="71"/>
  <c r="A3398" i="71"/>
  <c r="B3398" i="71"/>
  <c r="A3399" i="71"/>
  <c r="B3399" i="71"/>
  <c r="A3400" i="71"/>
  <c r="B3400" i="71"/>
  <c r="A3401" i="71"/>
  <c r="B3401" i="71"/>
  <c r="A3402" i="71"/>
  <c r="B3402" i="71"/>
  <c r="A3403" i="71"/>
  <c r="B3403" i="71"/>
  <c r="A3404" i="71"/>
  <c r="B3404" i="71"/>
  <c r="A3405" i="71"/>
  <c r="B3405" i="71"/>
  <c r="A3406" i="71"/>
  <c r="B3406" i="71"/>
  <c r="A3407" i="71"/>
  <c r="B3407" i="71"/>
  <c r="A3408" i="71"/>
  <c r="B3408" i="71"/>
  <c r="A3409" i="71"/>
  <c r="B3409" i="71"/>
  <c r="A3410" i="71"/>
  <c r="B3410" i="71"/>
  <c r="A3411" i="71"/>
  <c r="B3411" i="71"/>
  <c r="A3412" i="71"/>
  <c r="B3412" i="71"/>
  <c r="A3413" i="71"/>
  <c r="B3413" i="71"/>
  <c r="A3414" i="71"/>
  <c r="B3414" i="71"/>
  <c r="A3415" i="71"/>
  <c r="B3415" i="71"/>
  <c r="A3416" i="71"/>
  <c r="B3416" i="71"/>
  <c r="A3417" i="71"/>
  <c r="B3417" i="71"/>
  <c r="A3418" i="71"/>
  <c r="B3418" i="71"/>
  <c r="A3419" i="71"/>
  <c r="B3419" i="71"/>
  <c r="A3420" i="71"/>
  <c r="B3420" i="71"/>
  <c r="A3421" i="71"/>
  <c r="B3421" i="71"/>
  <c r="A3422" i="71"/>
  <c r="B3422" i="71"/>
  <c r="A3423" i="71"/>
  <c r="B3423" i="71"/>
  <c r="A3424" i="71"/>
  <c r="B3424" i="71"/>
  <c r="A3425" i="71"/>
  <c r="B3425" i="71"/>
  <c r="A3426" i="71"/>
  <c r="B3426" i="71"/>
  <c r="A3427" i="71"/>
  <c r="B3427" i="71"/>
  <c r="A3428" i="71"/>
  <c r="B3428" i="71"/>
  <c r="A3429" i="71"/>
  <c r="B3429" i="71"/>
  <c r="A3430" i="71"/>
  <c r="B3430" i="71"/>
  <c r="A3431" i="71"/>
  <c r="B3431" i="71"/>
  <c r="A3432" i="71"/>
  <c r="B3432" i="71"/>
  <c r="A3433" i="71"/>
  <c r="B3433" i="71"/>
  <c r="A3434" i="71"/>
  <c r="B3434" i="71"/>
  <c r="A3435" i="71"/>
  <c r="B3435" i="71"/>
  <c r="A3436" i="71"/>
  <c r="B3436" i="71"/>
  <c r="A3437" i="71"/>
  <c r="B3437" i="71"/>
  <c r="A3438" i="71"/>
  <c r="B3438" i="71"/>
  <c r="A3439" i="71"/>
  <c r="B3439" i="71"/>
  <c r="A3440" i="71"/>
  <c r="B3440" i="71"/>
  <c r="A3441" i="71"/>
  <c r="B3441" i="71"/>
  <c r="A3442" i="71"/>
  <c r="B3442" i="71"/>
  <c r="A3443" i="71"/>
  <c r="B3443" i="71"/>
  <c r="A3444" i="71"/>
  <c r="B3444" i="71"/>
  <c r="A3445" i="71"/>
  <c r="B3445" i="71"/>
  <c r="A3446" i="71"/>
  <c r="B3446" i="71"/>
  <c r="A3447" i="71"/>
  <c r="B3447" i="71"/>
  <c r="A3448" i="71"/>
  <c r="B3448" i="71"/>
  <c r="A3449" i="71"/>
  <c r="B3449" i="71"/>
  <c r="A3450" i="71"/>
  <c r="B3450" i="71"/>
  <c r="A3451" i="71"/>
  <c r="B3451" i="71"/>
  <c r="A3452" i="71"/>
  <c r="B3452" i="71"/>
  <c r="A3453" i="71"/>
  <c r="B3453" i="71"/>
  <c r="A3454" i="71"/>
  <c r="B3454" i="71"/>
  <c r="A3455" i="71"/>
  <c r="B3455" i="71"/>
  <c r="A3456" i="71"/>
  <c r="B3456" i="71"/>
  <c r="A3457" i="71"/>
  <c r="B3457" i="71"/>
  <c r="A3458" i="71"/>
  <c r="B3458" i="71"/>
  <c r="A3459" i="71"/>
  <c r="B3459" i="71"/>
  <c r="A3460" i="71"/>
  <c r="B3460" i="71"/>
  <c r="A3461" i="71"/>
  <c r="B3461" i="71"/>
  <c r="A3462" i="71"/>
  <c r="B3462" i="71"/>
  <c r="A3463" i="71"/>
  <c r="B3463" i="71"/>
  <c r="A3464" i="71"/>
  <c r="B3464" i="71"/>
  <c r="A3465" i="71"/>
  <c r="B3465" i="71"/>
  <c r="A3466" i="71"/>
  <c r="B3466" i="71"/>
  <c r="A3467" i="71"/>
  <c r="B3467" i="71"/>
  <c r="A3468" i="71"/>
  <c r="B3468" i="71"/>
  <c r="A3469" i="71"/>
  <c r="B3469" i="71"/>
  <c r="A3470" i="71"/>
  <c r="B3470" i="71"/>
  <c r="A3471" i="71"/>
  <c r="B3471" i="71"/>
  <c r="A3472" i="71"/>
  <c r="B3472" i="71"/>
  <c r="A3473" i="71"/>
  <c r="B3473" i="71"/>
  <c r="A3474" i="71"/>
  <c r="B3474" i="71"/>
  <c r="A3475" i="71"/>
  <c r="B3475" i="71"/>
  <c r="A3476" i="71"/>
  <c r="B3476" i="71"/>
  <c r="A3477" i="71"/>
  <c r="B3477" i="71"/>
  <c r="A3478" i="71"/>
  <c r="B3478" i="71"/>
  <c r="A3479" i="71"/>
  <c r="B3479" i="71"/>
  <c r="A3480" i="71"/>
  <c r="B3480" i="71"/>
  <c r="A3481" i="71"/>
  <c r="B3481" i="71"/>
  <c r="A3482" i="71"/>
  <c r="B3482" i="71"/>
  <c r="A3483" i="71"/>
  <c r="B3483" i="71"/>
  <c r="A3484" i="71"/>
  <c r="B3484" i="71"/>
  <c r="A3485" i="71"/>
  <c r="B3485" i="71"/>
  <c r="A3486" i="71"/>
  <c r="B3486" i="71"/>
  <c r="A3487" i="71"/>
  <c r="B3487" i="71"/>
  <c r="A3488" i="71"/>
  <c r="B3488" i="71"/>
  <c r="A3489" i="71"/>
  <c r="B3489" i="71"/>
  <c r="A3490" i="71"/>
  <c r="B3490" i="71"/>
  <c r="A3491" i="71"/>
  <c r="B3491" i="71"/>
  <c r="A3492" i="71"/>
  <c r="B3492" i="71"/>
  <c r="A3493" i="71"/>
  <c r="B3493" i="71"/>
  <c r="A3494" i="71"/>
  <c r="B3494" i="71"/>
  <c r="A3495" i="71"/>
  <c r="B3495" i="71"/>
  <c r="A3496" i="71"/>
  <c r="B3496" i="71"/>
  <c r="A3497" i="71"/>
  <c r="B3497" i="71"/>
  <c r="A3498" i="71"/>
  <c r="B3498" i="71"/>
  <c r="A3499" i="71"/>
  <c r="B3499" i="71"/>
  <c r="A3500" i="71"/>
  <c r="B3500" i="71"/>
  <c r="A3501" i="71"/>
  <c r="B3501" i="71"/>
  <c r="A3502" i="71"/>
  <c r="B3502" i="71"/>
  <c r="A3503" i="71"/>
  <c r="B3503" i="71"/>
  <c r="A3504" i="71"/>
  <c r="B3504" i="71"/>
  <c r="A3505" i="71"/>
  <c r="B3505" i="71"/>
  <c r="A3506" i="71"/>
  <c r="B3506" i="71"/>
  <c r="A3507" i="71"/>
  <c r="B3507" i="71"/>
  <c r="A3508" i="71"/>
  <c r="B3508" i="71"/>
  <c r="A3509" i="71"/>
  <c r="B3509" i="71"/>
  <c r="A3510" i="71"/>
  <c r="B3510" i="71"/>
  <c r="A3511" i="71"/>
  <c r="B3511" i="71"/>
  <c r="A3512" i="71"/>
  <c r="B3512" i="71"/>
  <c r="A3513" i="71"/>
  <c r="B3513" i="71"/>
  <c r="A3514" i="71"/>
  <c r="B3514" i="71"/>
  <c r="A3515" i="71"/>
  <c r="B3515" i="71"/>
  <c r="A3516" i="71"/>
  <c r="B3516" i="71"/>
  <c r="A3517" i="71"/>
  <c r="B3517" i="71"/>
  <c r="A3518" i="71"/>
  <c r="B3518" i="71"/>
  <c r="A3519" i="71"/>
  <c r="B3519" i="71"/>
  <c r="A3520" i="71"/>
  <c r="B3520" i="71"/>
  <c r="A3521" i="71"/>
  <c r="B3521" i="71"/>
  <c r="A3522" i="71"/>
  <c r="B3522" i="71"/>
  <c r="A3523" i="71"/>
  <c r="B3523" i="71"/>
  <c r="A3524" i="71"/>
  <c r="B3524" i="71"/>
  <c r="A3525" i="71"/>
  <c r="B3525" i="71"/>
  <c r="A3526" i="71"/>
  <c r="B3526" i="71"/>
  <c r="A3527" i="71"/>
  <c r="B3527" i="71"/>
  <c r="A3528" i="71"/>
  <c r="B3528" i="71"/>
  <c r="A3529" i="71"/>
  <c r="B3529" i="71"/>
  <c r="A3530" i="71"/>
  <c r="B3530" i="71"/>
  <c r="A3531" i="71"/>
  <c r="B3531" i="71"/>
  <c r="A3532" i="71"/>
  <c r="B3532" i="71"/>
  <c r="A3533" i="71"/>
  <c r="B3533" i="71"/>
  <c r="A3534" i="71"/>
  <c r="B3534" i="71"/>
  <c r="A3535" i="71"/>
  <c r="B3535" i="71"/>
  <c r="A3536" i="71"/>
  <c r="B3536" i="71"/>
  <c r="A3537" i="71"/>
  <c r="B3537" i="71"/>
  <c r="A3538" i="71"/>
  <c r="B3538" i="71"/>
  <c r="A3539" i="71"/>
  <c r="B3539" i="71"/>
  <c r="A3540" i="71"/>
  <c r="B3540" i="71"/>
  <c r="A3541" i="71"/>
  <c r="B3541" i="71"/>
  <c r="A3542" i="71"/>
  <c r="B3542" i="71"/>
  <c r="A3543" i="71"/>
  <c r="B3543" i="71"/>
  <c r="A3544" i="71"/>
  <c r="B3544" i="71"/>
  <c r="A3545" i="71"/>
  <c r="B3545" i="71"/>
  <c r="A3546" i="71"/>
  <c r="B3546" i="71"/>
  <c r="A3547" i="71"/>
  <c r="B3547" i="71"/>
  <c r="A3548" i="71"/>
  <c r="B3548" i="71"/>
  <c r="A3549" i="71"/>
  <c r="B3549" i="71"/>
  <c r="A3550" i="71"/>
  <c r="B3550" i="71"/>
  <c r="A3551" i="71"/>
  <c r="B3551" i="71"/>
  <c r="A3552" i="71"/>
  <c r="B3552" i="71"/>
  <c r="A3553" i="71"/>
  <c r="B3553" i="71"/>
  <c r="A3554" i="71"/>
  <c r="B3554" i="71"/>
  <c r="A3555" i="71"/>
  <c r="B3555" i="71"/>
  <c r="A3556" i="71"/>
  <c r="B3556" i="71"/>
  <c r="A3557" i="71"/>
  <c r="B3557" i="71"/>
  <c r="A3558" i="71"/>
  <c r="B3558" i="71"/>
  <c r="A3559" i="71"/>
  <c r="B3559" i="71"/>
  <c r="A3560" i="71"/>
  <c r="B3560" i="71"/>
  <c r="A3561" i="71"/>
  <c r="B3561" i="71"/>
  <c r="A3562" i="71"/>
  <c r="B3562" i="71"/>
  <c r="A3563" i="71"/>
  <c r="B3563" i="71"/>
  <c r="A3564" i="71"/>
  <c r="B3564" i="71"/>
  <c r="A3565" i="71"/>
  <c r="B3565" i="71"/>
  <c r="A3566" i="71"/>
  <c r="B3566" i="71"/>
  <c r="A3567" i="71"/>
  <c r="B3567" i="71"/>
  <c r="A3568" i="71"/>
  <c r="B3568" i="71"/>
  <c r="A3569" i="71"/>
  <c r="B3569" i="71"/>
  <c r="A3570" i="71"/>
  <c r="B3570" i="71"/>
  <c r="A3571" i="71"/>
  <c r="B3571" i="71"/>
  <c r="A3572" i="71"/>
  <c r="B3572" i="71"/>
  <c r="A3573" i="71"/>
  <c r="B3573" i="71"/>
  <c r="A3574" i="71"/>
  <c r="B3574" i="71"/>
  <c r="A3575" i="71"/>
  <c r="B3575" i="71"/>
  <c r="A3576" i="71"/>
  <c r="B3576" i="71"/>
  <c r="A3577" i="71"/>
  <c r="B3577" i="71"/>
  <c r="A3578" i="71"/>
  <c r="B3578" i="71"/>
  <c r="A3579" i="71"/>
  <c r="B3579" i="71"/>
  <c r="A3580" i="71"/>
  <c r="B3580" i="71"/>
  <c r="A3581" i="71"/>
  <c r="B3581" i="71"/>
  <c r="A3582" i="71"/>
  <c r="B3582" i="71"/>
  <c r="A3583" i="71"/>
  <c r="B3583" i="71"/>
  <c r="A3584" i="71"/>
  <c r="B3584" i="71"/>
  <c r="A3585" i="71"/>
  <c r="B3585" i="71"/>
  <c r="A3586" i="71"/>
  <c r="B3586" i="71"/>
  <c r="A3587" i="71"/>
  <c r="B3587" i="71"/>
  <c r="A3588" i="71"/>
  <c r="B3588" i="71"/>
  <c r="A3589" i="71"/>
  <c r="B3589" i="71"/>
  <c r="A3590" i="71"/>
  <c r="B3590" i="71"/>
  <c r="A3591" i="71"/>
  <c r="B3591" i="71"/>
  <c r="A3592" i="71"/>
  <c r="B3592" i="71"/>
  <c r="A3593" i="71"/>
  <c r="B3593" i="71"/>
  <c r="A3594" i="71"/>
  <c r="B3594" i="71"/>
  <c r="A3595" i="71"/>
  <c r="B3595" i="71"/>
  <c r="A3596" i="71"/>
  <c r="B3596" i="71"/>
  <c r="A3597" i="71"/>
  <c r="B3597" i="71"/>
  <c r="A3598" i="71"/>
  <c r="B3598" i="71"/>
  <c r="A3599" i="71"/>
  <c r="B3599" i="71"/>
  <c r="A3600" i="71"/>
  <c r="B3600" i="71"/>
  <c r="A3601" i="71"/>
  <c r="B3601" i="71"/>
  <c r="A3602" i="71"/>
  <c r="B3602" i="71"/>
  <c r="A3603" i="71"/>
  <c r="B3603" i="71"/>
  <c r="A3604" i="71"/>
  <c r="B3604" i="71"/>
  <c r="A3605" i="71"/>
  <c r="B3605" i="71"/>
  <c r="A3606" i="71"/>
  <c r="B3606" i="71"/>
  <c r="A3607" i="71"/>
  <c r="B3607" i="71"/>
  <c r="A3608" i="71"/>
  <c r="B3608" i="71"/>
  <c r="A3609" i="71"/>
  <c r="B3609" i="71"/>
  <c r="A3610" i="71"/>
  <c r="B3610" i="71"/>
  <c r="A3611" i="71"/>
  <c r="B3611" i="71"/>
  <c r="A3612" i="71"/>
  <c r="B3612" i="71"/>
  <c r="A3613" i="71"/>
  <c r="B3613" i="71"/>
  <c r="A3614" i="71"/>
  <c r="B3614" i="71"/>
  <c r="A3615" i="71"/>
  <c r="B3615" i="71"/>
  <c r="A3616" i="71"/>
  <c r="B3616" i="71"/>
  <c r="A3617" i="71"/>
  <c r="B3617" i="71"/>
  <c r="A3618" i="71"/>
  <c r="B3618" i="71"/>
  <c r="A3619" i="71"/>
  <c r="B3619" i="71"/>
  <c r="A3620" i="71"/>
  <c r="B3620" i="71"/>
  <c r="A3621" i="71"/>
  <c r="B3621" i="71"/>
  <c r="A3622" i="71"/>
  <c r="B3622" i="71"/>
  <c r="A3623" i="71"/>
  <c r="B3623" i="71"/>
  <c r="A3624" i="71"/>
  <c r="B3624" i="71"/>
  <c r="A3625" i="71"/>
  <c r="B3625" i="71"/>
  <c r="A3626" i="71"/>
  <c r="B3626" i="71"/>
  <c r="A3627" i="71"/>
  <c r="B3627" i="71"/>
  <c r="A3628" i="71"/>
  <c r="B3628" i="71"/>
  <c r="A3629" i="71"/>
  <c r="B3629" i="71"/>
  <c r="A3630" i="71"/>
  <c r="B3630" i="71"/>
  <c r="A3631" i="71"/>
  <c r="B3631" i="71"/>
  <c r="A3632" i="71"/>
  <c r="B3632" i="71"/>
  <c r="A3633" i="71"/>
  <c r="B3633" i="71"/>
  <c r="A3634" i="71"/>
  <c r="B3634" i="71"/>
  <c r="A3635" i="71"/>
  <c r="B3635" i="71"/>
  <c r="A3636" i="71"/>
  <c r="B3636" i="71"/>
  <c r="A3637" i="71"/>
  <c r="B3637" i="71"/>
  <c r="A3638" i="71"/>
  <c r="B3638" i="71"/>
  <c r="A3639" i="71"/>
  <c r="B3639" i="71"/>
  <c r="A3640" i="71"/>
  <c r="B3640" i="71"/>
  <c r="A3641" i="71"/>
  <c r="B3641" i="71"/>
  <c r="A3642" i="71"/>
  <c r="B3642" i="71"/>
  <c r="A3643" i="71"/>
  <c r="B3643" i="71"/>
  <c r="A3644" i="71"/>
  <c r="B3644" i="71"/>
  <c r="A3645" i="71"/>
  <c r="B3645" i="71"/>
  <c r="A3646" i="71"/>
  <c r="B3646" i="71"/>
  <c r="A3647" i="71"/>
  <c r="B3647" i="71"/>
  <c r="A3648" i="71"/>
  <c r="B3648" i="71"/>
  <c r="A3649" i="71"/>
  <c r="B3649" i="71"/>
  <c r="A3650" i="71"/>
  <c r="B3650" i="71"/>
  <c r="A3651" i="71"/>
  <c r="B3651" i="71"/>
  <c r="A3652" i="71"/>
  <c r="B3652" i="71"/>
  <c r="A3653" i="71"/>
  <c r="B3653" i="71"/>
  <c r="A3654" i="71"/>
  <c r="B3654" i="71"/>
  <c r="A3655" i="71"/>
  <c r="B3655" i="71"/>
  <c r="A3656" i="71"/>
  <c r="B3656" i="71"/>
  <c r="A3657" i="71"/>
  <c r="B3657" i="71"/>
  <c r="A3658" i="71"/>
  <c r="B3658" i="71"/>
  <c r="A3659" i="71"/>
  <c r="B3659" i="71"/>
  <c r="A3660" i="71"/>
  <c r="B3660" i="71"/>
  <c r="A3661" i="71"/>
  <c r="B3661" i="71"/>
  <c r="A3662" i="71"/>
  <c r="B3662" i="71"/>
  <c r="A3663" i="71"/>
  <c r="B3663" i="71"/>
  <c r="A3664" i="71"/>
  <c r="B3664" i="71"/>
  <c r="A3665" i="71"/>
  <c r="B3665" i="71"/>
  <c r="A3666" i="71"/>
  <c r="B3666" i="71"/>
  <c r="A3667" i="71"/>
  <c r="B3667" i="71"/>
  <c r="A3668" i="71"/>
  <c r="B3668" i="71"/>
  <c r="A3669" i="71"/>
  <c r="B3669" i="71"/>
  <c r="A3670" i="71"/>
  <c r="B3670" i="71"/>
  <c r="A3671" i="71"/>
  <c r="B3671" i="71"/>
  <c r="A3672" i="71"/>
  <c r="B3672" i="71"/>
  <c r="A3673" i="71"/>
  <c r="B3673" i="71"/>
  <c r="A3674" i="71"/>
  <c r="B3674" i="71"/>
  <c r="A3675" i="71"/>
  <c r="B3675" i="71"/>
  <c r="A3676" i="71"/>
  <c r="B3676" i="71"/>
  <c r="A3677" i="71"/>
  <c r="B3677" i="71"/>
  <c r="A3678" i="71"/>
  <c r="B3678" i="71"/>
  <c r="A3679" i="71"/>
  <c r="B3679" i="71"/>
  <c r="A3680" i="71"/>
  <c r="B3680" i="71"/>
  <c r="A3681" i="71"/>
  <c r="B3681" i="71"/>
  <c r="A3682" i="71"/>
  <c r="B3682" i="71"/>
  <c r="A3683" i="71"/>
  <c r="B3683" i="71"/>
  <c r="A3684" i="71"/>
  <c r="B3684" i="71"/>
  <c r="A3685" i="71"/>
  <c r="B3685" i="71"/>
  <c r="A3686" i="71"/>
  <c r="B3686" i="71"/>
  <c r="A3687" i="71"/>
  <c r="B3687" i="71"/>
  <c r="A3688" i="71"/>
  <c r="B3688" i="71"/>
  <c r="A3689" i="71"/>
  <c r="B3689" i="71"/>
  <c r="A3690" i="71"/>
  <c r="B3690" i="71"/>
  <c r="A3691" i="71"/>
  <c r="B3691" i="71"/>
  <c r="A3692" i="71"/>
  <c r="B3692" i="71"/>
  <c r="A3693" i="71"/>
  <c r="B3693" i="71"/>
  <c r="A3694" i="71"/>
  <c r="B3694" i="71"/>
  <c r="A3695" i="71"/>
  <c r="B3695" i="71"/>
  <c r="A3696" i="71"/>
  <c r="B3696" i="71"/>
  <c r="A3697" i="71"/>
  <c r="B3697" i="71"/>
  <c r="A3698" i="71"/>
  <c r="B3698" i="71"/>
  <c r="A3699" i="71"/>
  <c r="B3699" i="71"/>
  <c r="A3700" i="71"/>
  <c r="B3700" i="71"/>
  <c r="A3701" i="71"/>
  <c r="B3701" i="71"/>
  <c r="A3702" i="71"/>
  <c r="B3702" i="71"/>
  <c r="A3703" i="71"/>
  <c r="B3703" i="71"/>
  <c r="A3704" i="71"/>
  <c r="B3704" i="71"/>
  <c r="A3705" i="71"/>
  <c r="B3705" i="71"/>
  <c r="A3706" i="71"/>
  <c r="B3706" i="71"/>
  <c r="A3707" i="71"/>
  <c r="B3707" i="71"/>
  <c r="A3708" i="71"/>
  <c r="B3708" i="71"/>
  <c r="A3709" i="71"/>
  <c r="B3709" i="71"/>
  <c r="A3710" i="71"/>
  <c r="B3710" i="71"/>
  <c r="A3711" i="71"/>
  <c r="B3711" i="71"/>
  <c r="A3712" i="71"/>
  <c r="B3712" i="71"/>
  <c r="A3713" i="71"/>
  <c r="B3713" i="71"/>
  <c r="A3714" i="71"/>
  <c r="B3714" i="71"/>
  <c r="A3715" i="71"/>
  <c r="B3715" i="71"/>
  <c r="A3716" i="71"/>
  <c r="B3716" i="71"/>
  <c r="A3717" i="71"/>
  <c r="B3717" i="71"/>
  <c r="A3718" i="71"/>
  <c r="B3718" i="71"/>
  <c r="A3719" i="71"/>
  <c r="B3719" i="71"/>
  <c r="A3720" i="71"/>
  <c r="B3720" i="71"/>
  <c r="A3721" i="71"/>
  <c r="B3721" i="71"/>
  <c r="A3722" i="71"/>
  <c r="B3722" i="71"/>
  <c r="A3723" i="71"/>
  <c r="B3723" i="71"/>
  <c r="A3724" i="71"/>
  <c r="B3724" i="71"/>
  <c r="A3725" i="71"/>
  <c r="B3725" i="71"/>
  <c r="A3726" i="71"/>
  <c r="B3726" i="71"/>
  <c r="A3727" i="71"/>
  <c r="B3727" i="71"/>
  <c r="A3728" i="71"/>
  <c r="B3728" i="71"/>
  <c r="A3729" i="71"/>
  <c r="B3729" i="71"/>
  <c r="A3730" i="71"/>
  <c r="B3730" i="71"/>
  <c r="A3731" i="71"/>
  <c r="B3731" i="71"/>
  <c r="A3732" i="71"/>
  <c r="B3732" i="71"/>
  <c r="A3733" i="71"/>
  <c r="B3733" i="71"/>
  <c r="A3734" i="71"/>
  <c r="B3734" i="71"/>
  <c r="A3735" i="71"/>
  <c r="B3735" i="71"/>
  <c r="A3736" i="71"/>
  <c r="B3736" i="71"/>
  <c r="A3737" i="71"/>
  <c r="B3737" i="71"/>
  <c r="A3738" i="71"/>
  <c r="B3738" i="71"/>
  <c r="A3739" i="71"/>
  <c r="B3739" i="71"/>
  <c r="A3740" i="71"/>
  <c r="B3740" i="71"/>
  <c r="A3741" i="71"/>
  <c r="B3741" i="71"/>
  <c r="A3742" i="71"/>
  <c r="B3742" i="71"/>
  <c r="A3743" i="71"/>
  <c r="B3743" i="71"/>
  <c r="A3744" i="71"/>
  <c r="B3744" i="71"/>
  <c r="A3745" i="71"/>
  <c r="B3745" i="71"/>
  <c r="A3746" i="71"/>
  <c r="B3746" i="71"/>
  <c r="A3747" i="71"/>
  <c r="B3747" i="71"/>
  <c r="A3748" i="71"/>
  <c r="B3748" i="71"/>
  <c r="A3749" i="71"/>
  <c r="B3749" i="71"/>
  <c r="A3750" i="71"/>
  <c r="B3750" i="71"/>
  <c r="A3751" i="71"/>
  <c r="B3751" i="71"/>
  <c r="A3752" i="71"/>
  <c r="B3752" i="71"/>
  <c r="A3753" i="71"/>
  <c r="B3753" i="71"/>
  <c r="A3754" i="71"/>
  <c r="B3754" i="71"/>
  <c r="A3755" i="71"/>
  <c r="B3755" i="71"/>
  <c r="A3756" i="71"/>
  <c r="B3756" i="71"/>
  <c r="A3757" i="71"/>
  <c r="B3757" i="71"/>
  <c r="A3758" i="71"/>
  <c r="B3758" i="71"/>
  <c r="A3759" i="71"/>
  <c r="B3759" i="71"/>
  <c r="A3760" i="71"/>
  <c r="B3760" i="71"/>
  <c r="A3761" i="71"/>
  <c r="B3761" i="71"/>
  <c r="A3762" i="71"/>
  <c r="B3762" i="71"/>
  <c r="A3763" i="71"/>
  <c r="B3763" i="71"/>
  <c r="A3764" i="71"/>
  <c r="B3764" i="71"/>
  <c r="A3765" i="71"/>
  <c r="B3765" i="71"/>
  <c r="A3766" i="71"/>
  <c r="B3766" i="71"/>
  <c r="A3767" i="71"/>
  <c r="B3767" i="71"/>
  <c r="A3768" i="71"/>
  <c r="B3768" i="71"/>
  <c r="A3769" i="71"/>
  <c r="B3769" i="71"/>
  <c r="A3770" i="71"/>
  <c r="B3770" i="71"/>
  <c r="A3771" i="71"/>
  <c r="B3771" i="71"/>
  <c r="A3772" i="71"/>
  <c r="B3772" i="71"/>
  <c r="A3773" i="71"/>
  <c r="B3773" i="71"/>
  <c r="A3774" i="71"/>
  <c r="B3774" i="71"/>
  <c r="A3775" i="71"/>
  <c r="B3775" i="71"/>
  <c r="A3776" i="71"/>
  <c r="B3776" i="71"/>
  <c r="A3777" i="71"/>
  <c r="B3777" i="71"/>
  <c r="A3778" i="71"/>
  <c r="B3778" i="71"/>
  <c r="A3779" i="71"/>
  <c r="B3779" i="71"/>
  <c r="A3780" i="71"/>
  <c r="B3780" i="71"/>
  <c r="A3781" i="71"/>
  <c r="B3781" i="71"/>
  <c r="A3782" i="71"/>
  <c r="B3782" i="71"/>
  <c r="A3783" i="71"/>
  <c r="B3783" i="71"/>
  <c r="A3784" i="71"/>
  <c r="B3784" i="71"/>
  <c r="A3785" i="71"/>
  <c r="B3785" i="71"/>
  <c r="A3786" i="71"/>
  <c r="B3786" i="71"/>
  <c r="A3787" i="71"/>
  <c r="B3787" i="71"/>
  <c r="A3788" i="71"/>
  <c r="B3788" i="71"/>
  <c r="A3789" i="71"/>
  <c r="B3789" i="71"/>
  <c r="A3790" i="71"/>
  <c r="B3790" i="71"/>
  <c r="A3791" i="71"/>
  <c r="B3791" i="71"/>
  <c r="A3792" i="71"/>
  <c r="B3792" i="71"/>
  <c r="A3793" i="71"/>
  <c r="B3793" i="71"/>
  <c r="A3794" i="71"/>
  <c r="B3794" i="71"/>
  <c r="A3795" i="71"/>
  <c r="B3795" i="71"/>
  <c r="A3796" i="71"/>
  <c r="B3796" i="71"/>
  <c r="A3797" i="71"/>
  <c r="B3797" i="71"/>
  <c r="A3798" i="71"/>
  <c r="B3798" i="71"/>
  <c r="A3799" i="71"/>
  <c r="B3799" i="71"/>
  <c r="A3800" i="71"/>
  <c r="B3800" i="71"/>
  <c r="A3801" i="71"/>
  <c r="B3801" i="71"/>
  <c r="A3802" i="71"/>
  <c r="B3802" i="71"/>
  <c r="A3803" i="71"/>
  <c r="B3803" i="71"/>
  <c r="A3804" i="71"/>
  <c r="B3804" i="71"/>
  <c r="A3805" i="71"/>
  <c r="B3805" i="71"/>
  <c r="A3806" i="71"/>
  <c r="B3806" i="71"/>
  <c r="A3807" i="71"/>
  <c r="B3807" i="71"/>
  <c r="A3808" i="71"/>
  <c r="B3808" i="71"/>
  <c r="A3809" i="71"/>
  <c r="B3809" i="71"/>
  <c r="A3810" i="71"/>
  <c r="B3810" i="71"/>
  <c r="A3811" i="71"/>
  <c r="B3811" i="71"/>
  <c r="A3812" i="71"/>
  <c r="B3812" i="71"/>
  <c r="A3813" i="71"/>
  <c r="B3813" i="71"/>
  <c r="A3814" i="71"/>
  <c r="B3814" i="71"/>
  <c r="A3815" i="71"/>
  <c r="B3815" i="71"/>
  <c r="A3816" i="71"/>
  <c r="B3816" i="71"/>
  <c r="A3817" i="71"/>
  <c r="B3817" i="71"/>
  <c r="A3818" i="71"/>
  <c r="B3818" i="71"/>
  <c r="A3819" i="71"/>
  <c r="B3819" i="71"/>
  <c r="A3820" i="71"/>
  <c r="B3820" i="71"/>
  <c r="A3821" i="71"/>
  <c r="B3821" i="71"/>
  <c r="A3822" i="71"/>
  <c r="B3822" i="71"/>
  <c r="A3823" i="71"/>
  <c r="B3823" i="71"/>
  <c r="A3824" i="71"/>
  <c r="B3824" i="71"/>
  <c r="A3825" i="71"/>
  <c r="B3825" i="71"/>
  <c r="A3826" i="71"/>
  <c r="B3826" i="71"/>
  <c r="A3827" i="71"/>
  <c r="B3827" i="71"/>
  <c r="A3828" i="71"/>
  <c r="B3828" i="71"/>
  <c r="A3829" i="71"/>
  <c r="B3829" i="71"/>
  <c r="A3830" i="71"/>
  <c r="B3830" i="71"/>
  <c r="A3831" i="71"/>
  <c r="B3831" i="71"/>
  <c r="A3832" i="71"/>
  <c r="B3832" i="71"/>
  <c r="A3833" i="71"/>
  <c r="B3833" i="71"/>
  <c r="A3834" i="71"/>
  <c r="B3834" i="71"/>
  <c r="A3835" i="71"/>
  <c r="B3835" i="71"/>
  <c r="A3836" i="71"/>
  <c r="B3836" i="71"/>
  <c r="A3837" i="71"/>
  <c r="B3837" i="71"/>
  <c r="A3838" i="71"/>
  <c r="B3838" i="71"/>
  <c r="A3839" i="71"/>
  <c r="B3839" i="71"/>
  <c r="A3840" i="71"/>
  <c r="B3840" i="71"/>
  <c r="A3841" i="71"/>
  <c r="B3841" i="71"/>
  <c r="A3842" i="71"/>
  <c r="B3842" i="71"/>
  <c r="A3843" i="71"/>
  <c r="B3843" i="71"/>
  <c r="A3844" i="71"/>
  <c r="B3844" i="71"/>
  <c r="A3845" i="71"/>
  <c r="B3845" i="71"/>
  <c r="A3846" i="71"/>
  <c r="B3846" i="71"/>
  <c r="A3847" i="71"/>
  <c r="B3847" i="71"/>
  <c r="A3848" i="71"/>
  <c r="B3848" i="71"/>
  <c r="A3849" i="71"/>
  <c r="B3849" i="71"/>
  <c r="A3850" i="71"/>
  <c r="B3850" i="71"/>
  <c r="A3851" i="71"/>
  <c r="B3851" i="71"/>
  <c r="A3852" i="71"/>
  <c r="B3852" i="71"/>
  <c r="A3853" i="71"/>
  <c r="B3853" i="71"/>
  <c r="A3854" i="71"/>
  <c r="B3854" i="71"/>
  <c r="A3855" i="71"/>
  <c r="B3855" i="71"/>
  <c r="A3856" i="71"/>
  <c r="B3856" i="71"/>
  <c r="A3857" i="71"/>
  <c r="B3857" i="71"/>
  <c r="A3858" i="71"/>
  <c r="B3858" i="71"/>
  <c r="A3859" i="71"/>
  <c r="B3859" i="71"/>
  <c r="A3860" i="71"/>
  <c r="B3860" i="71"/>
  <c r="A3861" i="71"/>
  <c r="B3861" i="71"/>
  <c r="A3862" i="71"/>
  <c r="B3862" i="71"/>
  <c r="A3863" i="71"/>
  <c r="B3863" i="71"/>
  <c r="A3864" i="71"/>
  <c r="B3864" i="71"/>
  <c r="A3865" i="71"/>
  <c r="B3865" i="71"/>
  <c r="A3866" i="71"/>
  <c r="B3866" i="71"/>
  <c r="A3867" i="71"/>
  <c r="B3867" i="71"/>
  <c r="A3868" i="71"/>
  <c r="B3868" i="71"/>
  <c r="A3869" i="71"/>
  <c r="B3869" i="71"/>
  <c r="A3870" i="71"/>
  <c r="B3870" i="71"/>
  <c r="A3871" i="71"/>
  <c r="B3871" i="71"/>
  <c r="A3872" i="71"/>
  <c r="B3872" i="71"/>
  <c r="A3873" i="71"/>
  <c r="B3873" i="71"/>
  <c r="A3874" i="71"/>
  <c r="B3874" i="71"/>
  <c r="A3875" i="71"/>
  <c r="B3875" i="71"/>
  <c r="A3876" i="71"/>
  <c r="B3876" i="71"/>
  <c r="A3877" i="71"/>
  <c r="B3877" i="71"/>
  <c r="A3878" i="71"/>
  <c r="B3878" i="71"/>
  <c r="A3879" i="71"/>
  <c r="B3879" i="71"/>
  <c r="A3880" i="71"/>
  <c r="B3880" i="71"/>
  <c r="A3881" i="71"/>
  <c r="B3881" i="71"/>
  <c r="A3882" i="71"/>
  <c r="B3882" i="71"/>
  <c r="A3883" i="71"/>
  <c r="B3883" i="71"/>
  <c r="A3884" i="71"/>
  <c r="B3884" i="71"/>
  <c r="A3885" i="71"/>
  <c r="B3885" i="71"/>
  <c r="A3886" i="71"/>
  <c r="B3886" i="71"/>
  <c r="A3887" i="71"/>
  <c r="B3887" i="71"/>
  <c r="A3888" i="71"/>
  <c r="B3888" i="71"/>
  <c r="A3889" i="71"/>
  <c r="B3889" i="71"/>
  <c r="A3890" i="71"/>
  <c r="B3890" i="71"/>
  <c r="A3891" i="71"/>
  <c r="B3891" i="71"/>
  <c r="A3892" i="71"/>
  <c r="B3892" i="71"/>
  <c r="A3893" i="71"/>
  <c r="B3893" i="71"/>
  <c r="A3894" i="71"/>
  <c r="B3894" i="71"/>
  <c r="A3895" i="71"/>
  <c r="B3895" i="71"/>
  <c r="A3896" i="71"/>
  <c r="B3896" i="71"/>
  <c r="A3897" i="71"/>
  <c r="B3897" i="71"/>
  <c r="A3898" i="71"/>
  <c r="B3898" i="71"/>
  <c r="A3899" i="71"/>
  <c r="B3899" i="71"/>
  <c r="A3900" i="71"/>
  <c r="B3900" i="71"/>
  <c r="A3901" i="71"/>
  <c r="B3901" i="71"/>
  <c r="A3902" i="71"/>
  <c r="B3902" i="71"/>
  <c r="A3903" i="71"/>
  <c r="B3903" i="71"/>
  <c r="A3904" i="71"/>
  <c r="B3904" i="71"/>
  <c r="A3905" i="71"/>
  <c r="B3905" i="71"/>
  <c r="A3906" i="71"/>
  <c r="B3906" i="71"/>
  <c r="A3907" i="71"/>
  <c r="B3907" i="71"/>
  <c r="A3908" i="71"/>
  <c r="B3908" i="71"/>
  <c r="A3909" i="71"/>
  <c r="B3909" i="71"/>
  <c r="A3910" i="71"/>
  <c r="B3910" i="71"/>
  <c r="A3911" i="71"/>
  <c r="B3911" i="71"/>
  <c r="A3912" i="71"/>
  <c r="B3912" i="71"/>
  <c r="A3913" i="71"/>
  <c r="B3913" i="71"/>
  <c r="A3914" i="71"/>
  <c r="B3914" i="71"/>
  <c r="A3915" i="71"/>
  <c r="B3915" i="71"/>
  <c r="A3916" i="71"/>
  <c r="B3916" i="71"/>
  <c r="A3917" i="71"/>
  <c r="B3917" i="71"/>
  <c r="A3918" i="71"/>
  <c r="B3918" i="71"/>
  <c r="A3919" i="71"/>
  <c r="B3919" i="71"/>
  <c r="A3920" i="71"/>
  <c r="B3920" i="71"/>
  <c r="A3921" i="71"/>
  <c r="B3921" i="71"/>
  <c r="A3922" i="71"/>
  <c r="B3922" i="71"/>
  <c r="A3923" i="71"/>
  <c r="B3923" i="71"/>
  <c r="A3924" i="71"/>
  <c r="B3924" i="71"/>
  <c r="A3925" i="71"/>
  <c r="B3925" i="71"/>
  <c r="A3926" i="71"/>
  <c r="B3926" i="71"/>
  <c r="A3927" i="71"/>
  <c r="B3927" i="71"/>
  <c r="A3928" i="71"/>
  <c r="B3928" i="71"/>
  <c r="A3929" i="71"/>
  <c r="B3929" i="71"/>
  <c r="A3930" i="71"/>
  <c r="B3930" i="71"/>
  <c r="A3931" i="71"/>
  <c r="B3931" i="71"/>
  <c r="A3932" i="71"/>
  <c r="B3932" i="71"/>
  <c r="A3933" i="71"/>
  <c r="B3933" i="71"/>
  <c r="A3934" i="71"/>
  <c r="B3934" i="71"/>
  <c r="A3935" i="71"/>
  <c r="B3935" i="71"/>
  <c r="A3936" i="71"/>
  <c r="B3936" i="71"/>
  <c r="A3937" i="71"/>
  <c r="B3937" i="71"/>
  <c r="A3938" i="71"/>
  <c r="B3938" i="71"/>
  <c r="A3939" i="71"/>
  <c r="B3939" i="71"/>
  <c r="A3940" i="71"/>
  <c r="B3940" i="71"/>
  <c r="A3941" i="71"/>
  <c r="B3941" i="71"/>
  <c r="A3942" i="71"/>
  <c r="B3942" i="71"/>
  <c r="A3943" i="71"/>
  <c r="B3943" i="71"/>
  <c r="A3944" i="71"/>
  <c r="B3944" i="71"/>
  <c r="A3945" i="71"/>
  <c r="B3945" i="71"/>
  <c r="A3946" i="71"/>
  <c r="B3946" i="71"/>
  <c r="A3947" i="71"/>
  <c r="B3947" i="71"/>
  <c r="A3948" i="71"/>
  <c r="B3948" i="71"/>
  <c r="A3949" i="71"/>
  <c r="B3949" i="71"/>
  <c r="A3950" i="71"/>
  <c r="B3950" i="71"/>
  <c r="A3951" i="71"/>
  <c r="B3951" i="71"/>
  <c r="A3952" i="71"/>
  <c r="B3952" i="71"/>
  <c r="A3953" i="71"/>
  <c r="B3953" i="71"/>
  <c r="A3954" i="71"/>
  <c r="B3954" i="71"/>
  <c r="A3955" i="71"/>
  <c r="B3955" i="71"/>
  <c r="A3956" i="71"/>
  <c r="B3956" i="71"/>
  <c r="A3957" i="71"/>
  <c r="B3957" i="71"/>
  <c r="A3958" i="71"/>
  <c r="B3958" i="71"/>
  <c r="A3959" i="71"/>
  <c r="B3959" i="71"/>
  <c r="A3960" i="71"/>
  <c r="B3960" i="71"/>
  <c r="A3961" i="71"/>
  <c r="B3961" i="71"/>
  <c r="A3962" i="71"/>
  <c r="B3962" i="71"/>
  <c r="A3963" i="71"/>
  <c r="B3963" i="71"/>
  <c r="A3964" i="71"/>
  <c r="B3964" i="71"/>
  <c r="A3965" i="71"/>
  <c r="B3965" i="71"/>
  <c r="A3966" i="71"/>
  <c r="B3966" i="71"/>
  <c r="A3967" i="71"/>
  <c r="B3967" i="71"/>
  <c r="A3968" i="71"/>
  <c r="B3968" i="71"/>
  <c r="A3969" i="71"/>
  <c r="B3969" i="71"/>
  <c r="A3970" i="71"/>
  <c r="B3970" i="71"/>
  <c r="A3971" i="71"/>
  <c r="B3971" i="71"/>
  <c r="A3972" i="71"/>
  <c r="B3972" i="71"/>
  <c r="A3973" i="71"/>
  <c r="B3973" i="71"/>
  <c r="A3974" i="71"/>
  <c r="B3974" i="71"/>
  <c r="A3975" i="71"/>
  <c r="B3975" i="71"/>
  <c r="A3976" i="71"/>
  <c r="B3976" i="71"/>
  <c r="A3977" i="71"/>
  <c r="B3977" i="71"/>
  <c r="A3978" i="71"/>
  <c r="B3978" i="71"/>
  <c r="A3979" i="71"/>
  <c r="B3979" i="71"/>
  <c r="A3980" i="71"/>
  <c r="B3980" i="71"/>
  <c r="A3981" i="71"/>
  <c r="B3981" i="71"/>
  <c r="A3982" i="71"/>
  <c r="B3982" i="71"/>
  <c r="A3983" i="71"/>
  <c r="B3983" i="71"/>
  <c r="A3984" i="71"/>
  <c r="B3984" i="71"/>
  <c r="A3985" i="71"/>
  <c r="B3985" i="71"/>
  <c r="A3986" i="71"/>
  <c r="B3986" i="71"/>
  <c r="A3987" i="71"/>
  <c r="B3987" i="71"/>
  <c r="A3988" i="71"/>
  <c r="B3988" i="71"/>
  <c r="A3989" i="71"/>
  <c r="B3989" i="71"/>
  <c r="A3990" i="71"/>
  <c r="B3990" i="71"/>
  <c r="A3991" i="71"/>
  <c r="B3991" i="71"/>
  <c r="A3992" i="71"/>
  <c r="B3992" i="71"/>
  <c r="A3993" i="71"/>
  <c r="B3993" i="71"/>
  <c r="A3994" i="71"/>
  <c r="B3994" i="71"/>
  <c r="A3995" i="71"/>
  <c r="B3995" i="71"/>
  <c r="A3996" i="71"/>
  <c r="B3996" i="71"/>
  <c r="A3997" i="71"/>
  <c r="B3997" i="71"/>
  <c r="A3998" i="71"/>
  <c r="B3998" i="71"/>
  <c r="A3999" i="71"/>
  <c r="B3999" i="71"/>
  <c r="A4000" i="71"/>
  <c r="B4000" i="71"/>
  <c r="A4001" i="71"/>
  <c r="B4001" i="71"/>
  <c r="A4002" i="71"/>
  <c r="B4002" i="71"/>
  <c r="A4003" i="71"/>
  <c r="B4003" i="71"/>
  <c r="A4004" i="71"/>
  <c r="B4004" i="71"/>
  <c r="A4005" i="71"/>
  <c r="B4005" i="71"/>
  <c r="A4006" i="71"/>
  <c r="B4006" i="71"/>
  <c r="A4007" i="71"/>
  <c r="B4007" i="71"/>
  <c r="A4008" i="71"/>
  <c r="B4008" i="71"/>
  <c r="A4009" i="71"/>
  <c r="B4009" i="71"/>
  <c r="A4010" i="71"/>
  <c r="B4010" i="71"/>
  <c r="A4011" i="71"/>
  <c r="B4011" i="71"/>
  <c r="A4012" i="71"/>
  <c r="B4012" i="71"/>
  <c r="A4013" i="71"/>
  <c r="B4013" i="71"/>
  <c r="A4014" i="71"/>
  <c r="B4014" i="71"/>
  <c r="A4015" i="71"/>
  <c r="B4015" i="71"/>
  <c r="A4016" i="71"/>
  <c r="B4016" i="71"/>
  <c r="A4017" i="71"/>
  <c r="B4017" i="71"/>
  <c r="A4018" i="71"/>
  <c r="B4018" i="71"/>
  <c r="A4019" i="71"/>
  <c r="B4019" i="71"/>
  <c r="A4020" i="71"/>
  <c r="B4020" i="71"/>
  <c r="A4021" i="71"/>
  <c r="B4021" i="71"/>
  <c r="A4022" i="71"/>
  <c r="B4022" i="71"/>
  <c r="A4023" i="71"/>
  <c r="B4023" i="71"/>
  <c r="A4024" i="71"/>
  <c r="B4024" i="71"/>
  <c r="A4025" i="71"/>
  <c r="B4025" i="71"/>
  <c r="A4026" i="71"/>
  <c r="B4026" i="71"/>
  <c r="A4027" i="71"/>
  <c r="B4027" i="71"/>
  <c r="A4028" i="71"/>
  <c r="B4028" i="71"/>
  <c r="A4029" i="71"/>
  <c r="B4029" i="71"/>
  <c r="A4030" i="71"/>
  <c r="B4030" i="71"/>
  <c r="A4031" i="71"/>
  <c r="B4031" i="71"/>
  <c r="A4032" i="71"/>
  <c r="B4032" i="71"/>
  <c r="A4033" i="71"/>
  <c r="B4033" i="71"/>
  <c r="A4034" i="71"/>
  <c r="B4034" i="71"/>
  <c r="A4035" i="71"/>
  <c r="B4035" i="71"/>
  <c r="A4036" i="71"/>
  <c r="B4036" i="71"/>
  <c r="A4037" i="71"/>
  <c r="B4037" i="71"/>
  <c r="A4038" i="71"/>
  <c r="B4038" i="71"/>
  <c r="A4039" i="71"/>
  <c r="B4039" i="71"/>
  <c r="A4040" i="71"/>
  <c r="B4040" i="71"/>
  <c r="A4041" i="71"/>
  <c r="B4041" i="71"/>
  <c r="A4042" i="71"/>
  <c r="B4042" i="71"/>
  <c r="A4043" i="71"/>
  <c r="B4043" i="71"/>
  <c r="A4044" i="71"/>
  <c r="B4044" i="71"/>
  <c r="A4045" i="71"/>
  <c r="B4045" i="71"/>
  <c r="A4046" i="71"/>
  <c r="B4046" i="71"/>
  <c r="A4047" i="71"/>
  <c r="B4047" i="71"/>
  <c r="A4048" i="71"/>
  <c r="B4048" i="71"/>
  <c r="A4049" i="71"/>
  <c r="B4049" i="71"/>
  <c r="A4050" i="71"/>
  <c r="B4050" i="71"/>
  <c r="A4051" i="71"/>
  <c r="B4051" i="71"/>
  <c r="A4052" i="71"/>
  <c r="B4052" i="71"/>
  <c r="A4053" i="71"/>
  <c r="B4053" i="71"/>
  <c r="A4054" i="71"/>
  <c r="B4054" i="71"/>
  <c r="A4055" i="71"/>
  <c r="B4055" i="71"/>
  <c r="A4056" i="71"/>
  <c r="B4056" i="71"/>
  <c r="A4057" i="71"/>
  <c r="B4057" i="71"/>
  <c r="A4058" i="71"/>
  <c r="B4058" i="71"/>
  <c r="A4059" i="71"/>
  <c r="B4059" i="71"/>
  <c r="A4060" i="71"/>
  <c r="B4060" i="71"/>
  <c r="A4061" i="71"/>
  <c r="B4061" i="71"/>
  <c r="A4062" i="71"/>
  <c r="B4062" i="71"/>
  <c r="A4063" i="71"/>
  <c r="B4063" i="71"/>
  <c r="A4064" i="71"/>
  <c r="B4064" i="71"/>
  <c r="A4065" i="71"/>
  <c r="B4065" i="71"/>
  <c r="A4066" i="71"/>
  <c r="B4066" i="71"/>
  <c r="A4067" i="71"/>
  <c r="B4067" i="71"/>
  <c r="A4068" i="71"/>
  <c r="B4068" i="71"/>
  <c r="A4069" i="71"/>
  <c r="B4069" i="71"/>
  <c r="A4070" i="71"/>
  <c r="B4070" i="71"/>
  <c r="A4071" i="71"/>
  <c r="B4071" i="71"/>
  <c r="A4072" i="71"/>
  <c r="B4072" i="71"/>
  <c r="A4073" i="71"/>
  <c r="B4073" i="71"/>
  <c r="A4074" i="71"/>
  <c r="B4074" i="71"/>
  <c r="A4075" i="71"/>
  <c r="B4075" i="71"/>
  <c r="A4076" i="71"/>
  <c r="B4076" i="71"/>
  <c r="A4077" i="71"/>
  <c r="B4077" i="71"/>
  <c r="A4078" i="71"/>
  <c r="B4078" i="71"/>
  <c r="A4079" i="71"/>
  <c r="B4079" i="71"/>
  <c r="A4080" i="71"/>
  <c r="B4080" i="71"/>
  <c r="A4081" i="71"/>
  <c r="B4081" i="71"/>
  <c r="A4082" i="71"/>
  <c r="B4082" i="71"/>
  <c r="A4083" i="71"/>
  <c r="B4083" i="71"/>
  <c r="A4084" i="71"/>
  <c r="B4084" i="71"/>
  <c r="A4085" i="71"/>
  <c r="B4085" i="71"/>
  <c r="A4086" i="71"/>
  <c r="B4086" i="71"/>
  <c r="A4087" i="71"/>
  <c r="B4087" i="71"/>
  <c r="A4088" i="71"/>
  <c r="B4088" i="71"/>
  <c r="A4089" i="71"/>
  <c r="B4089" i="71"/>
  <c r="A4090" i="71"/>
  <c r="B4090" i="71"/>
  <c r="A4091" i="71"/>
  <c r="B4091" i="71"/>
  <c r="A4092" i="71"/>
  <c r="B4092" i="71"/>
  <c r="A4093" i="71"/>
  <c r="B4093" i="71"/>
  <c r="A4094" i="71"/>
  <c r="B4094" i="71"/>
  <c r="A4095" i="71"/>
  <c r="B4095" i="71"/>
  <c r="A4096" i="71"/>
  <c r="B4096" i="71"/>
  <c r="A4097" i="71"/>
  <c r="B4097" i="71"/>
  <c r="A4098" i="71"/>
  <c r="B4098" i="71"/>
  <c r="A4099" i="71"/>
  <c r="B4099" i="71"/>
  <c r="A4100" i="71"/>
  <c r="B4100" i="71"/>
  <c r="A4101" i="71"/>
  <c r="B4101" i="71"/>
  <c r="A4102" i="71"/>
  <c r="B4102" i="71"/>
  <c r="A4103" i="71"/>
  <c r="B4103" i="71"/>
  <c r="A4104" i="71"/>
  <c r="B4104" i="71"/>
  <c r="A4105" i="71"/>
  <c r="B4105" i="71"/>
  <c r="A4106" i="71"/>
  <c r="B4106" i="71"/>
  <c r="A4107" i="71"/>
  <c r="B4107" i="71"/>
  <c r="A4108" i="71"/>
  <c r="B4108" i="71"/>
  <c r="A4109" i="71"/>
  <c r="B4109" i="71"/>
  <c r="A4110" i="71"/>
  <c r="B4110" i="71"/>
  <c r="A4111" i="71"/>
  <c r="B4111" i="71"/>
  <c r="A4112" i="71"/>
  <c r="B4112" i="71"/>
  <c r="A4113" i="71"/>
  <c r="B4113" i="71"/>
  <c r="A4114" i="71"/>
  <c r="B4114" i="71"/>
  <c r="A4115" i="71"/>
  <c r="B4115" i="71"/>
  <c r="A4116" i="71"/>
  <c r="B4116" i="71"/>
  <c r="A4117" i="71"/>
  <c r="B4117" i="71"/>
  <c r="A4118" i="71"/>
  <c r="B4118" i="71"/>
  <c r="A4119" i="71"/>
  <c r="B4119" i="71"/>
  <c r="A4120" i="71"/>
  <c r="B4120" i="71"/>
  <c r="A4121" i="71"/>
  <c r="B4121" i="71"/>
  <c r="A4122" i="71"/>
  <c r="B4122" i="71"/>
  <c r="A4123" i="71"/>
  <c r="B4123" i="71"/>
  <c r="A4124" i="71"/>
  <c r="B4124" i="71"/>
  <c r="A4125" i="71"/>
  <c r="B4125" i="71"/>
  <c r="A4126" i="71"/>
  <c r="B4126" i="71"/>
  <c r="A4127" i="71"/>
  <c r="B4127" i="71"/>
  <c r="A4128" i="71"/>
  <c r="B4128" i="71"/>
  <c r="A4129" i="71"/>
  <c r="B4129" i="71"/>
  <c r="A4130" i="71"/>
  <c r="B4130" i="71"/>
  <c r="A4131" i="71"/>
  <c r="B4131" i="71"/>
  <c r="A4132" i="71"/>
  <c r="B4132" i="71"/>
  <c r="A4133" i="71"/>
  <c r="B4133" i="71"/>
  <c r="A4134" i="71"/>
  <c r="B4134" i="71"/>
  <c r="A4135" i="71"/>
  <c r="B4135" i="71"/>
  <c r="A4136" i="71"/>
  <c r="B4136" i="71"/>
  <c r="A4137" i="71"/>
  <c r="B4137" i="71"/>
  <c r="A4138" i="71"/>
  <c r="B4138" i="71"/>
  <c r="A4139" i="71"/>
  <c r="B4139" i="71"/>
  <c r="A4140" i="71"/>
  <c r="B4140" i="71"/>
  <c r="A4141" i="71"/>
  <c r="B4141" i="71"/>
  <c r="A4142" i="71"/>
  <c r="B4142" i="71"/>
  <c r="A4143" i="71"/>
  <c r="B4143" i="71"/>
  <c r="A4144" i="71"/>
  <c r="B4144" i="71"/>
  <c r="A4145" i="71"/>
  <c r="B4145" i="71"/>
  <c r="A4146" i="71"/>
  <c r="B4146" i="71"/>
  <c r="A4147" i="71"/>
  <c r="B4147" i="71"/>
  <c r="A4148" i="71"/>
  <c r="B4148" i="71"/>
  <c r="A4149" i="71"/>
  <c r="B4149" i="71"/>
  <c r="A4150" i="71"/>
  <c r="B4150" i="71"/>
  <c r="A4151" i="71"/>
  <c r="B4151" i="71"/>
  <c r="A4152" i="71"/>
  <c r="B4152" i="71"/>
  <c r="A4153" i="71"/>
  <c r="B4153" i="71"/>
  <c r="A4154" i="71"/>
  <c r="B4154" i="71"/>
  <c r="A4155" i="71"/>
  <c r="B4155" i="71"/>
  <c r="A4156" i="71"/>
  <c r="B4156" i="71"/>
  <c r="A4157" i="71"/>
  <c r="B4157" i="71"/>
  <c r="A4158" i="71"/>
  <c r="B4158" i="71"/>
  <c r="A4159" i="71"/>
  <c r="B4159" i="71"/>
  <c r="A4160" i="71"/>
  <c r="B4160" i="71"/>
  <c r="A4161" i="71"/>
  <c r="B4161" i="71"/>
  <c r="A4162" i="71"/>
  <c r="B4162" i="71"/>
  <c r="A4163" i="71"/>
  <c r="B4163" i="71"/>
  <c r="A4164" i="71"/>
  <c r="B4164" i="71"/>
  <c r="A4165" i="71"/>
  <c r="B4165" i="71"/>
  <c r="A4166" i="71"/>
  <c r="B4166" i="71"/>
  <c r="A4167" i="71"/>
  <c r="B4167" i="71"/>
  <c r="A4168" i="71"/>
  <c r="B4168" i="71"/>
  <c r="A4169" i="71"/>
  <c r="B4169" i="71"/>
  <c r="A4170" i="71"/>
  <c r="B4170" i="71"/>
  <c r="A4171" i="71"/>
  <c r="B4171" i="71"/>
  <c r="A4172" i="71"/>
  <c r="B4172" i="71"/>
  <c r="A4173" i="71"/>
  <c r="B4173" i="71"/>
  <c r="A4174" i="71"/>
  <c r="B4174" i="71"/>
  <c r="A4175" i="71"/>
  <c r="B4175" i="71"/>
  <c r="A4176" i="71"/>
  <c r="B4176" i="71"/>
  <c r="A4177" i="71"/>
  <c r="B4177" i="71"/>
  <c r="A4178" i="71"/>
  <c r="B4178" i="71"/>
  <c r="A4179" i="71"/>
  <c r="B4179" i="71"/>
  <c r="A4180" i="71"/>
  <c r="B4180" i="71"/>
  <c r="A4181" i="71"/>
  <c r="B4181" i="71"/>
  <c r="A4182" i="71"/>
  <c r="B4182" i="71"/>
  <c r="A4183" i="71"/>
  <c r="B4183" i="71"/>
  <c r="A4184" i="71"/>
  <c r="B4184" i="71"/>
  <c r="A4185" i="71"/>
  <c r="B4185" i="71"/>
  <c r="A4186" i="71"/>
  <c r="B4186" i="71"/>
  <c r="A4187" i="71"/>
  <c r="B4187" i="71"/>
  <c r="A4188" i="71"/>
  <c r="B4188" i="71"/>
  <c r="A4189" i="71"/>
  <c r="B4189" i="71"/>
  <c r="A4190" i="71"/>
  <c r="B4190" i="71"/>
  <c r="A4191" i="71"/>
  <c r="B4191" i="71"/>
  <c r="A4192" i="71"/>
  <c r="B4192" i="71"/>
  <c r="A4193" i="71"/>
  <c r="B4193" i="71"/>
  <c r="A4194" i="71"/>
  <c r="B4194" i="71"/>
  <c r="A4195" i="71"/>
  <c r="B4195" i="71"/>
  <c r="A4196" i="71"/>
  <c r="B4196" i="71"/>
  <c r="A4197" i="71"/>
  <c r="B4197" i="71"/>
  <c r="A4198" i="71"/>
  <c r="B4198" i="71"/>
  <c r="A4199" i="71"/>
  <c r="B4199" i="71"/>
  <c r="A4200" i="71"/>
  <c r="B4200" i="71"/>
  <c r="A4201" i="71"/>
  <c r="B4201" i="71"/>
  <c r="A4202" i="71"/>
  <c r="B4202" i="71"/>
  <c r="A4203" i="71"/>
  <c r="B4203" i="71"/>
  <c r="A4204" i="71"/>
  <c r="B4204" i="71"/>
  <c r="A4205" i="71"/>
  <c r="B4205" i="71"/>
  <c r="A4206" i="71"/>
  <c r="B4206" i="71"/>
  <c r="A4207" i="71"/>
  <c r="B4207" i="71"/>
  <c r="A4208" i="71"/>
  <c r="B4208" i="71"/>
  <c r="A4209" i="71"/>
  <c r="B4209" i="71"/>
  <c r="A4210" i="71"/>
  <c r="B4210" i="71"/>
  <c r="A4211" i="71"/>
  <c r="B4211" i="71"/>
  <c r="A4212" i="71"/>
  <c r="B4212" i="71"/>
  <c r="A4213" i="71"/>
  <c r="B4213" i="71"/>
  <c r="A4214" i="71"/>
  <c r="B4214" i="71"/>
  <c r="A4215" i="71"/>
  <c r="B4215" i="71"/>
  <c r="A4216" i="71"/>
  <c r="B4216" i="71"/>
  <c r="A4217" i="71"/>
  <c r="B4217" i="71"/>
  <c r="A4218" i="71"/>
  <c r="B4218" i="71"/>
  <c r="A4219" i="71"/>
  <c r="B4219" i="71"/>
  <c r="A4220" i="71"/>
  <c r="B4220" i="71"/>
  <c r="A4221" i="71"/>
  <c r="B4221" i="71"/>
  <c r="A4222" i="71"/>
  <c r="B4222" i="71"/>
  <c r="A4223" i="71"/>
  <c r="B4223" i="71"/>
  <c r="A4224" i="71"/>
  <c r="B4224" i="71"/>
  <c r="A4225" i="71"/>
  <c r="B4225" i="71"/>
  <c r="A4226" i="71"/>
  <c r="B4226" i="71"/>
  <c r="A4227" i="71"/>
  <c r="B4227" i="71"/>
  <c r="A4228" i="71"/>
  <c r="B4228" i="71"/>
  <c r="A4229" i="71"/>
  <c r="B4229" i="71"/>
  <c r="A4230" i="71"/>
  <c r="B4230" i="71"/>
  <c r="A4231" i="71"/>
  <c r="B4231" i="71"/>
  <c r="A4232" i="71"/>
  <c r="B4232" i="71"/>
  <c r="A4233" i="71"/>
  <c r="B4233" i="71"/>
  <c r="A4234" i="71"/>
  <c r="B4234" i="71"/>
  <c r="A4235" i="71"/>
  <c r="B4235" i="71"/>
  <c r="A4236" i="71"/>
  <c r="B4236" i="71"/>
  <c r="A4237" i="71"/>
  <c r="B4237" i="71"/>
  <c r="A4238" i="71"/>
  <c r="B4238" i="71"/>
  <c r="A4239" i="71"/>
  <c r="B4239" i="71"/>
  <c r="A4240" i="71"/>
  <c r="B4240" i="71"/>
  <c r="A4241" i="71"/>
  <c r="B4241" i="71"/>
  <c r="A4242" i="71"/>
  <c r="B4242" i="71"/>
  <c r="A4243" i="71"/>
  <c r="B4243" i="71"/>
  <c r="A4244" i="71"/>
  <c r="B4244" i="71"/>
  <c r="A4245" i="71"/>
  <c r="B4245" i="71"/>
  <c r="A4246" i="71"/>
  <c r="B4246" i="71"/>
  <c r="A4247" i="71"/>
  <c r="B4247" i="71"/>
  <c r="A4248" i="71"/>
  <c r="B4248" i="71"/>
  <c r="A4249" i="71"/>
  <c r="B4249" i="71"/>
  <c r="A4250" i="71"/>
  <c r="B4250" i="71"/>
  <c r="A4251" i="71"/>
  <c r="B4251" i="71"/>
  <c r="A4252" i="71"/>
  <c r="B4252" i="71"/>
  <c r="A4253" i="71"/>
  <c r="B4253" i="71"/>
  <c r="A4254" i="71"/>
  <c r="B4254" i="71"/>
  <c r="A4255" i="71"/>
  <c r="B4255" i="71"/>
  <c r="A4256" i="71"/>
  <c r="B4256" i="71"/>
  <c r="A4257" i="71"/>
  <c r="B4257" i="71"/>
  <c r="A4258" i="71"/>
  <c r="B4258" i="71"/>
  <c r="A4259" i="71"/>
  <c r="B4259" i="71"/>
  <c r="A4260" i="71"/>
  <c r="B4260" i="71"/>
  <c r="A4261" i="71"/>
  <c r="B4261" i="71"/>
  <c r="A4262" i="71"/>
  <c r="B4262" i="71"/>
  <c r="A4263" i="71"/>
  <c r="B4263" i="71"/>
  <c r="A4264" i="71"/>
  <c r="B4264" i="71"/>
  <c r="A4265" i="71"/>
  <c r="B4265" i="71"/>
  <c r="A4266" i="71"/>
  <c r="B4266" i="71"/>
  <c r="A4267" i="71"/>
  <c r="B4267" i="71"/>
  <c r="A4268" i="71"/>
  <c r="B4268" i="71"/>
  <c r="A4269" i="71"/>
  <c r="B4269" i="71"/>
  <c r="A4270" i="71"/>
  <c r="B4270" i="71"/>
  <c r="A4271" i="71"/>
  <c r="B4271" i="71"/>
  <c r="A4272" i="71"/>
  <c r="B4272" i="71"/>
  <c r="A4273" i="71"/>
  <c r="B4273" i="71"/>
  <c r="A4274" i="71"/>
  <c r="B4274" i="71"/>
  <c r="A4275" i="71"/>
  <c r="B4275" i="71"/>
  <c r="A4276" i="71"/>
  <c r="B4276" i="71"/>
  <c r="A4277" i="71"/>
  <c r="B4277" i="71"/>
  <c r="A4278" i="71"/>
  <c r="B4278" i="71"/>
  <c r="A4279" i="71"/>
  <c r="B4279" i="71"/>
  <c r="A4280" i="71"/>
  <c r="B4280" i="71"/>
  <c r="A4281" i="71"/>
  <c r="B4281" i="71"/>
  <c r="A4282" i="71"/>
  <c r="B4282" i="71"/>
  <c r="A4283" i="71"/>
  <c r="B4283" i="71"/>
  <c r="A4284" i="71"/>
  <c r="B4284" i="71"/>
  <c r="A4285" i="71"/>
  <c r="B4285" i="71"/>
  <c r="A4286" i="71"/>
  <c r="B4286" i="71"/>
  <c r="A4287" i="71"/>
  <c r="B4287" i="71"/>
  <c r="A4288" i="71"/>
  <c r="B4288" i="71"/>
  <c r="A4289" i="71"/>
  <c r="B4289" i="71"/>
  <c r="A4290" i="71"/>
  <c r="B4290" i="71"/>
  <c r="A4291" i="71"/>
  <c r="B4291" i="71"/>
  <c r="A4292" i="71"/>
  <c r="B4292" i="71"/>
  <c r="A4293" i="71"/>
  <c r="B4293" i="71"/>
  <c r="A4294" i="71"/>
  <c r="B4294" i="71"/>
  <c r="A4295" i="71"/>
  <c r="B4295" i="71"/>
  <c r="A4296" i="71"/>
  <c r="B4296" i="71"/>
  <c r="A4297" i="71"/>
  <c r="B4297" i="71"/>
  <c r="A4298" i="71"/>
  <c r="B4298" i="71"/>
  <c r="A4299" i="71"/>
  <c r="B4299" i="71"/>
  <c r="A4300" i="71"/>
  <c r="B4300" i="71"/>
  <c r="A4301" i="71"/>
  <c r="B4301" i="71"/>
  <c r="A4302" i="71"/>
  <c r="B4302" i="71"/>
  <c r="A4303" i="71"/>
  <c r="B4303" i="71"/>
  <c r="A4304" i="71"/>
  <c r="B4304" i="71"/>
  <c r="A4305" i="71"/>
  <c r="B4305" i="71"/>
  <c r="A4306" i="71"/>
  <c r="B4306" i="71"/>
  <c r="A4307" i="71"/>
  <c r="B4307" i="71"/>
  <c r="A4308" i="71"/>
  <c r="B4308" i="71"/>
  <c r="A4309" i="71"/>
  <c r="B4309" i="71"/>
  <c r="A4310" i="71"/>
  <c r="B4310" i="71"/>
  <c r="A4311" i="71"/>
  <c r="B4311" i="71"/>
  <c r="A4312" i="71"/>
  <c r="B4312" i="71"/>
  <c r="A4313" i="71"/>
  <c r="B4313" i="71"/>
  <c r="A4314" i="71"/>
  <c r="B4314" i="71"/>
  <c r="A4315" i="71"/>
  <c r="B4315" i="71"/>
  <c r="A4316" i="71"/>
  <c r="B4316" i="71"/>
  <c r="A4317" i="71"/>
  <c r="B4317" i="71"/>
  <c r="A4318" i="71"/>
  <c r="B4318" i="71"/>
  <c r="A4319" i="71"/>
  <c r="B4319" i="71"/>
  <c r="A4320" i="71"/>
  <c r="B4320" i="71"/>
  <c r="A4321" i="71"/>
  <c r="B4321" i="71"/>
  <c r="A4322" i="71"/>
  <c r="B4322" i="71"/>
  <c r="A4323" i="71"/>
  <c r="B4323" i="71"/>
  <c r="A4324" i="71"/>
  <c r="B4324" i="71"/>
  <c r="A4325" i="71"/>
  <c r="B4325" i="71"/>
  <c r="A4326" i="71"/>
  <c r="B4326" i="71"/>
  <c r="A4327" i="71"/>
  <c r="B4327" i="71"/>
  <c r="A4328" i="71"/>
  <c r="B4328" i="71"/>
  <c r="A4329" i="71"/>
  <c r="B4329" i="71"/>
  <c r="A4330" i="71"/>
  <c r="B4330" i="71"/>
  <c r="A4331" i="71"/>
  <c r="B4331" i="71"/>
  <c r="A4332" i="71"/>
  <c r="B4332" i="71"/>
  <c r="A4333" i="71"/>
  <c r="B4333" i="71"/>
  <c r="A4334" i="71"/>
  <c r="B4334" i="71"/>
  <c r="A4335" i="71"/>
  <c r="B4335" i="71"/>
  <c r="A4336" i="71"/>
  <c r="B4336" i="71"/>
  <c r="A4337" i="71"/>
  <c r="B4337" i="71"/>
  <c r="A4338" i="71"/>
  <c r="B4338" i="71"/>
  <c r="A4339" i="71"/>
  <c r="B4339" i="71"/>
  <c r="A4340" i="71"/>
  <c r="B4340" i="71"/>
  <c r="A4341" i="71"/>
  <c r="B4341" i="71"/>
  <c r="A4342" i="71"/>
  <c r="B4342" i="71"/>
  <c r="A4343" i="71"/>
  <c r="B4343" i="71"/>
  <c r="A4344" i="71"/>
  <c r="B4344" i="71"/>
  <c r="A4345" i="71"/>
  <c r="B4345" i="71"/>
  <c r="A4346" i="71"/>
  <c r="B4346" i="71"/>
  <c r="A4347" i="71"/>
  <c r="B4347" i="71"/>
  <c r="A4348" i="71"/>
  <c r="B4348" i="71"/>
  <c r="A4349" i="71"/>
  <c r="B4349" i="71"/>
  <c r="A4350" i="71"/>
  <c r="B4350" i="71"/>
  <c r="A4351" i="71"/>
  <c r="B4351" i="71"/>
  <c r="A4352" i="71"/>
  <c r="B4352" i="71"/>
  <c r="A4353" i="71"/>
  <c r="B4353" i="71"/>
  <c r="A4354" i="71"/>
  <c r="B4354" i="71"/>
  <c r="A4355" i="71"/>
  <c r="B4355" i="71"/>
  <c r="A4356" i="71"/>
  <c r="B4356" i="71"/>
  <c r="A4357" i="71"/>
  <c r="B4357" i="71"/>
  <c r="A4358" i="71"/>
  <c r="B4358" i="71"/>
  <c r="A4359" i="71"/>
  <c r="B4359" i="71"/>
  <c r="A4360" i="71"/>
  <c r="B4360" i="71"/>
  <c r="A4361" i="71"/>
  <c r="B4361" i="71"/>
  <c r="A4362" i="71"/>
  <c r="B4362" i="71"/>
  <c r="A4363" i="71"/>
  <c r="B4363" i="71"/>
  <c r="A4364" i="71"/>
  <c r="B4364" i="71"/>
  <c r="A4365" i="71"/>
  <c r="B4365" i="71"/>
  <c r="A4366" i="71"/>
  <c r="B4366" i="71"/>
  <c r="A4367" i="71"/>
  <c r="B4367" i="71"/>
  <c r="A4368" i="71"/>
  <c r="B4368" i="71"/>
  <c r="A4369" i="71"/>
  <c r="B4369" i="71"/>
  <c r="A4370" i="71"/>
  <c r="B4370" i="71"/>
  <c r="A4371" i="71"/>
  <c r="B4371" i="71"/>
  <c r="A4372" i="71"/>
  <c r="B4372" i="71"/>
  <c r="A4373" i="71"/>
  <c r="B4373" i="71"/>
  <c r="A4374" i="71"/>
  <c r="B4374" i="71"/>
  <c r="A4375" i="71"/>
  <c r="B4375" i="71"/>
  <c r="A4376" i="71"/>
  <c r="B4376" i="71"/>
  <c r="A4377" i="71"/>
  <c r="B4377" i="71"/>
  <c r="A4378" i="71"/>
  <c r="B4378" i="71"/>
  <c r="A4379" i="71"/>
  <c r="B4379" i="71"/>
  <c r="A4380" i="71"/>
  <c r="B4380" i="71"/>
  <c r="A4381" i="71"/>
  <c r="B4381" i="71"/>
  <c r="A4382" i="71"/>
  <c r="B4382" i="71"/>
  <c r="A4383" i="71"/>
  <c r="B4383" i="71"/>
  <c r="A4384" i="71"/>
  <c r="B4384" i="71"/>
  <c r="A4385" i="71"/>
  <c r="B4385" i="71"/>
  <c r="A4386" i="71"/>
  <c r="B4386" i="71"/>
  <c r="A4387" i="71"/>
  <c r="B4387" i="71"/>
  <c r="A4388" i="71"/>
  <c r="B4388" i="71"/>
  <c r="A4389" i="71"/>
  <c r="B4389" i="71"/>
  <c r="A4390" i="71"/>
  <c r="B4390" i="71"/>
  <c r="A4391" i="71"/>
  <c r="B4391" i="71"/>
  <c r="A4392" i="71"/>
  <c r="B4392" i="71"/>
  <c r="A4393" i="71"/>
  <c r="B4393" i="71"/>
  <c r="A4394" i="71"/>
  <c r="B4394" i="71"/>
  <c r="A4395" i="71"/>
  <c r="B4395" i="71"/>
  <c r="A4396" i="71"/>
  <c r="B4396" i="71"/>
  <c r="A4397" i="71"/>
  <c r="B4397" i="71"/>
  <c r="A4398" i="71"/>
  <c r="B4398" i="71"/>
  <c r="A4399" i="71"/>
  <c r="B4399" i="71"/>
  <c r="A4400" i="71"/>
  <c r="B4400" i="71"/>
  <c r="A4401" i="71"/>
  <c r="B4401" i="71"/>
  <c r="A4402" i="71"/>
  <c r="B4402" i="71"/>
  <c r="A4403" i="71"/>
  <c r="B4403" i="71"/>
  <c r="A4404" i="71"/>
  <c r="B4404" i="71"/>
  <c r="A4405" i="71"/>
  <c r="B4405" i="71"/>
  <c r="A4406" i="71"/>
  <c r="B4406" i="71"/>
  <c r="A4407" i="71"/>
  <c r="B4407" i="71"/>
  <c r="A4408" i="71"/>
  <c r="B4408" i="71"/>
  <c r="A4409" i="71"/>
  <c r="B4409" i="71"/>
  <c r="A4410" i="71"/>
  <c r="B4410" i="71"/>
  <c r="A4411" i="71"/>
  <c r="B4411" i="71"/>
  <c r="A4412" i="71"/>
  <c r="B4412" i="71"/>
  <c r="A4413" i="71"/>
  <c r="B4413" i="71"/>
  <c r="A4414" i="71"/>
  <c r="B4414" i="71"/>
  <c r="A4415" i="71"/>
  <c r="B4415" i="71"/>
  <c r="A4416" i="71"/>
  <c r="B4416" i="71"/>
  <c r="A4417" i="71"/>
  <c r="B4417" i="71"/>
  <c r="A4418" i="71"/>
  <c r="B4418" i="71"/>
  <c r="A4419" i="71"/>
  <c r="B4419" i="71"/>
  <c r="A4420" i="71"/>
  <c r="B4420" i="71"/>
  <c r="A4421" i="71"/>
  <c r="B4421" i="71"/>
  <c r="A4422" i="71"/>
  <c r="B4422" i="71"/>
  <c r="A4423" i="71"/>
  <c r="B4423" i="71"/>
  <c r="A4424" i="71"/>
  <c r="B4424" i="71"/>
  <c r="A4425" i="71"/>
  <c r="B4425" i="71"/>
  <c r="A4426" i="71"/>
  <c r="B4426" i="71"/>
  <c r="A4427" i="71"/>
  <c r="B4427" i="71"/>
  <c r="A4428" i="71"/>
  <c r="B4428" i="71"/>
  <c r="A4429" i="71"/>
  <c r="B4429" i="71"/>
  <c r="A4430" i="71"/>
  <c r="B4430" i="71"/>
  <c r="A4431" i="71"/>
  <c r="B4431" i="71"/>
  <c r="A4432" i="71"/>
  <c r="B4432" i="71"/>
  <c r="A4433" i="71"/>
  <c r="B4433" i="71"/>
  <c r="A4434" i="71"/>
  <c r="B4434" i="71"/>
  <c r="A4435" i="71"/>
  <c r="B4435" i="71"/>
  <c r="A4436" i="71"/>
  <c r="B4436" i="71"/>
  <c r="A4437" i="71"/>
  <c r="B4437" i="71"/>
  <c r="A4438" i="71"/>
  <c r="B4438" i="71"/>
  <c r="A4439" i="71"/>
  <c r="B4439" i="71"/>
  <c r="A4440" i="71"/>
  <c r="B4440" i="71"/>
  <c r="A4441" i="71"/>
  <c r="B4441" i="71"/>
  <c r="A4442" i="71"/>
  <c r="B4442" i="71"/>
  <c r="A4443" i="71"/>
  <c r="B4443" i="71"/>
  <c r="A4444" i="71"/>
  <c r="B4444" i="71"/>
  <c r="A4445" i="71"/>
  <c r="B4445" i="71"/>
  <c r="A4446" i="71"/>
  <c r="B4446" i="71"/>
  <c r="A4447" i="71"/>
  <c r="B4447" i="71"/>
  <c r="A4448" i="71"/>
  <c r="B4448" i="71"/>
  <c r="A4449" i="71"/>
  <c r="B4449" i="71"/>
  <c r="A4450" i="71"/>
  <c r="B4450" i="71"/>
  <c r="A4451" i="71"/>
  <c r="B4451" i="71"/>
  <c r="A4452" i="71"/>
  <c r="B4452" i="71"/>
  <c r="A4453" i="71"/>
  <c r="B4453" i="71"/>
  <c r="A4454" i="71"/>
  <c r="B4454" i="71"/>
  <c r="A4455" i="71"/>
  <c r="B4455" i="71"/>
  <c r="A4456" i="71"/>
  <c r="B4456" i="71"/>
  <c r="A4457" i="71"/>
  <c r="B4457" i="71"/>
  <c r="A4458" i="71"/>
  <c r="B4458" i="71"/>
  <c r="A4459" i="71"/>
  <c r="B4459" i="71"/>
  <c r="A4460" i="71"/>
  <c r="B4460" i="71"/>
  <c r="A4461" i="71"/>
  <c r="B4461" i="71"/>
  <c r="A4462" i="71"/>
  <c r="B4462" i="71"/>
  <c r="A4463" i="71"/>
  <c r="B4463" i="71"/>
  <c r="A4464" i="71"/>
  <c r="B4464" i="71"/>
  <c r="A4465" i="71"/>
  <c r="B4465" i="71"/>
  <c r="A4466" i="71"/>
  <c r="B4466" i="71"/>
  <c r="A4467" i="71"/>
  <c r="B4467" i="71"/>
  <c r="A4468" i="71"/>
  <c r="B4468" i="71"/>
  <c r="A4469" i="71"/>
  <c r="B4469" i="71"/>
  <c r="A4470" i="71"/>
  <c r="B4470" i="71"/>
  <c r="A4471" i="71"/>
  <c r="B4471" i="71"/>
  <c r="A4472" i="71"/>
  <c r="B4472" i="71"/>
  <c r="A4473" i="71"/>
  <c r="B4473" i="71"/>
  <c r="A4474" i="71"/>
  <c r="B4474" i="71"/>
  <c r="A4475" i="71"/>
  <c r="B4475" i="71"/>
  <c r="A4476" i="71"/>
  <c r="B4476" i="71"/>
  <c r="A4477" i="71"/>
  <c r="B4477" i="71"/>
  <c r="A4478" i="71"/>
  <c r="B4478" i="71"/>
  <c r="A4479" i="71"/>
  <c r="B4479" i="71"/>
  <c r="A4480" i="71"/>
  <c r="B4480" i="71"/>
  <c r="A4481" i="71"/>
  <c r="B4481" i="71"/>
  <c r="A4482" i="71"/>
  <c r="B4482" i="71"/>
  <c r="A4483" i="71"/>
  <c r="B4483" i="71"/>
  <c r="A4484" i="71"/>
  <c r="B4484" i="71"/>
  <c r="A4485" i="71"/>
  <c r="B4485" i="71"/>
  <c r="A4486" i="71"/>
  <c r="B4486" i="71"/>
  <c r="A4487" i="71"/>
  <c r="B4487" i="71"/>
  <c r="A4488" i="71"/>
  <c r="B4488" i="71"/>
  <c r="A4489" i="71"/>
  <c r="B4489" i="71"/>
  <c r="A4490" i="71"/>
  <c r="B4490" i="71"/>
  <c r="A4491" i="71"/>
  <c r="B4491" i="71"/>
  <c r="A4492" i="71"/>
  <c r="B4492" i="71"/>
  <c r="A4493" i="71"/>
  <c r="B4493" i="71"/>
  <c r="A4494" i="71"/>
  <c r="B4494" i="71"/>
  <c r="A4495" i="71"/>
  <c r="B4495" i="71"/>
  <c r="A4496" i="71"/>
  <c r="B4496" i="71"/>
  <c r="A4497" i="71"/>
  <c r="B4497" i="71"/>
  <c r="A4498" i="71"/>
  <c r="B4498" i="71"/>
  <c r="A4499" i="71"/>
  <c r="B4499" i="71"/>
  <c r="A4500" i="71"/>
  <c r="B4500" i="71"/>
  <c r="A4501" i="71"/>
  <c r="B4501" i="71"/>
  <c r="A4502" i="71"/>
  <c r="B4502" i="71"/>
  <c r="A4503" i="71"/>
  <c r="B4503" i="71"/>
  <c r="A4504" i="71"/>
  <c r="B4504" i="71"/>
  <c r="A4505" i="71"/>
  <c r="B4505" i="71"/>
  <c r="A4506" i="71"/>
  <c r="B4506" i="71"/>
  <c r="A4507" i="71"/>
  <c r="B4507" i="71"/>
  <c r="A4508" i="71"/>
  <c r="B4508" i="71"/>
  <c r="A4509" i="71"/>
  <c r="B4509" i="71"/>
  <c r="A4510" i="71"/>
  <c r="B4510" i="71"/>
  <c r="A4511" i="71"/>
  <c r="B4511" i="71"/>
  <c r="A4512" i="71"/>
  <c r="B4512" i="71"/>
  <c r="A4513" i="71"/>
  <c r="B4513" i="71"/>
  <c r="A4514" i="71"/>
  <c r="B4514" i="71"/>
  <c r="A4515" i="71"/>
  <c r="B4515" i="71"/>
  <c r="A4516" i="71"/>
  <c r="B4516" i="71"/>
  <c r="A4517" i="71"/>
  <c r="B4517" i="71"/>
  <c r="A4518" i="71"/>
  <c r="B4518" i="71"/>
  <c r="A4519" i="71"/>
  <c r="B4519" i="71"/>
  <c r="A4520" i="71"/>
  <c r="B4520" i="71"/>
  <c r="A4521" i="71"/>
  <c r="B4521" i="71"/>
  <c r="A4522" i="71"/>
  <c r="B4522" i="71"/>
  <c r="A4523" i="71"/>
  <c r="B4523" i="71"/>
  <c r="A4524" i="71"/>
  <c r="B4524" i="71"/>
  <c r="A4525" i="71"/>
  <c r="B4525" i="71"/>
  <c r="A4526" i="71"/>
  <c r="B4526" i="71"/>
  <c r="A4527" i="71"/>
  <c r="B4527" i="71"/>
  <c r="A4528" i="71"/>
  <c r="B4528" i="71"/>
  <c r="A4529" i="71"/>
  <c r="B4529" i="71"/>
  <c r="A4530" i="71"/>
  <c r="B4530" i="71"/>
  <c r="A4531" i="71"/>
  <c r="B4531" i="71"/>
  <c r="A4532" i="71"/>
  <c r="B4532" i="71"/>
  <c r="A4533" i="71"/>
  <c r="B4533" i="71"/>
  <c r="A4534" i="71"/>
  <c r="B4534" i="71"/>
  <c r="A4535" i="71"/>
  <c r="B4535" i="71"/>
  <c r="A4536" i="71"/>
  <c r="B4536" i="71"/>
  <c r="A4537" i="71"/>
  <c r="B4537" i="71"/>
  <c r="A4538" i="71"/>
  <c r="B4538" i="71"/>
  <c r="A4539" i="71"/>
  <c r="B4539" i="71"/>
  <c r="A4540" i="71"/>
  <c r="B4540" i="71"/>
  <c r="A4541" i="71"/>
  <c r="B4541" i="71"/>
  <c r="A4542" i="71"/>
  <c r="B4542" i="71"/>
  <c r="A4543" i="71"/>
  <c r="B4543" i="71"/>
  <c r="A4544" i="71"/>
  <c r="B4544" i="71"/>
  <c r="A4545" i="71"/>
  <c r="B4545" i="71"/>
  <c r="A4546" i="71"/>
  <c r="B4546" i="71"/>
  <c r="A4547" i="71"/>
  <c r="B4547" i="71"/>
  <c r="A4548" i="71"/>
  <c r="B4548" i="71"/>
  <c r="A4549" i="71"/>
  <c r="B4549" i="71"/>
  <c r="A4550" i="71"/>
  <c r="B4550" i="71"/>
  <c r="A4551" i="71"/>
  <c r="B4551" i="71"/>
  <c r="A4552" i="71"/>
  <c r="B4552" i="71"/>
  <c r="A4553" i="71"/>
  <c r="B4553" i="71"/>
  <c r="A4554" i="71"/>
  <c r="B4554" i="71"/>
  <c r="A4555" i="71"/>
  <c r="B4555" i="71"/>
  <c r="A4556" i="71"/>
  <c r="B4556" i="71"/>
  <c r="A4557" i="71"/>
  <c r="B4557" i="71"/>
  <c r="A4558" i="71"/>
  <c r="B4558" i="71"/>
  <c r="A4559" i="71"/>
  <c r="B4559" i="71"/>
  <c r="A4560" i="71"/>
  <c r="B4560" i="71"/>
  <c r="A4561" i="71"/>
  <c r="B4561" i="71"/>
  <c r="A4562" i="71"/>
  <c r="B4562" i="71"/>
  <c r="A4563" i="71"/>
  <c r="B4563" i="71"/>
  <c r="A4564" i="71"/>
  <c r="B4564" i="71"/>
  <c r="A4565" i="71"/>
  <c r="B4565" i="71"/>
  <c r="A4566" i="71"/>
  <c r="B4566" i="71"/>
  <c r="A4567" i="71"/>
  <c r="B4567" i="71"/>
  <c r="A4568" i="71"/>
  <c r="B4568" i="71"/>
  <c r="A4569" i="71"/>
  <c r="B4569" i="71"/>
  <c r="A4570" i="71"/>
  <c r="B4570" i="71"/>
  <c r="A4571" i="71"/>
  <c r="B4571" i="71"/>
  <c r="A4572" i="71"/>
  <c r="B4572" i="71"/>
  <c r="A4573" i="71"/>
  <c r="B4573" i="71"/>
  <c r="A4574" i="71"/>
  <c r="B4574" i="71"/>
  <c r="A4575" i="71"/>
  <c r="B4575" i="71"/>
  <c r="A4576" i="71"/>
  <c r="B4576" i="71"/>
  <c r="A4577" i="71"/>
  <c r="B4577" i="71"/>
  <c r="A4578" i="71"/>
  <c r="B4578" i="71"/>
  <c r="A4579" i="71"/>
  <c r="B4579" i="71"/>
  <c r="A4580" i="71"/>
  <c r="B4580" i="71"/>
  <c r="A4581" i="71"/>
  <c r="B4581" i="71"/>
  <c r="A4582" i="71"/>
  <c r="B4582" i="71"/>
  <c r="A4583" i="71"/>
  <c r="B4583" i="71"/>
  <c r="A4584" i="71"/>
  <c r="B4584" i="71"/>
  <c r="A4585" i="71"/>
  <c r="B4585" i="71"/>
  <c r="A4586" i="71"/>
  <c r="B4586" i="71"/>
  <c r="A4587" i="71"/>
  <c r="B4587" i="71"/>
  <c r="A4588" i="71"/>
  <c r="B4588" i="71"/>
  <c r="A4589" i="71"/>
  <c r="B4589" i="71"/>
  <c r="A4590" i="71"/>
  <c r="B4590" i="71"/>
  <c r="A4591" i="71"/>
  <c r="B4591" i="71"/>
  <c r="A4592" i="71"/>
  <c r="B4592" i="71"/>
  <c r="A4593" i="71"/>
  <c r="B4593" i="71"/>
  <c r="A4594" i="71"/>
  <c r="B4594" i="71"/>
  <c r="A4595" i="71"/>
  <c r="B4595" i="71"/>
  <c r="A4596" i="71"/>
  <c r="B4596" i="71"/>
  <c r="A4597" i="71"/>
  <c r="B4597" i="71"/>
  <c r="A4598" i="71"/>
  <c r="B4598" i="71"/>
  <c r="A4599" i="71"/>
  <c r="B4599" i="71"/>
  <c r="A4600" i="71"/>
  <c r="B4600" i="71"/>
  <c r="A4601" i="71"/>
  <c r="B4601" i="71"/>
  <c r="A4602" i="71"/>
  <c r="B4602" i="71"/>
  <c r="A4603" i="71"/>
  <c r="B4603" i="71"/>
  <c r="A4604" i="71"/>
  <c r="B4604" i="71"/>
  <c r="A4605" i="71"/>
  <c r="B4605" i="71"/>
  <c r="A4606" i="71"/>
  <c r="B4606" i="71"/>
  <c r="A4607" i="71"/>
  <c r="B4607" i="71"/>
  <c r="A4608" i="71"/>
  <c r="B4608" i="71"/>
  <c r="A4609" i="71"/>
  <c r="B4609" i="71"/>
  <c r="A4610" i="71"/>
  <c r="B4610" i="71"/>
  <c r="A4611" i="71"/>
  <c r="B4611" i="71"/>
  <c r="A4612" i="71"/>
  <c r="B4612" i="71"/>
  <c r="A4613" i="71"/>
  <c r="B4613" i="71"/>
  <c r="A4614" i="71"/>
  <c r="B4614" i="71"/>
  <c r="A4615" i="71"/>
  <c r="B4615" i="71"/>
  <c r="A4616" i="71"/>
  <c r="B4616" i="71"/>
  <c r="A4617" i="71"/>
  <c r="B4617" i="71"/>
  <c r="A4618" i="71"/>
  <c r="B4618" i="71"/>
  <c r="A4619" i="71"/>
  <c r="B4619" i="71"/>
  <c r="A4620" i="71"/>
  <c r="B4620" i="71"/>
  <c r="A4621" i="71"/>
  <c r="B4621" i="71"/>
  <c r="A4622" i="71"/>
  <c r="B4622" i="71"/>
  <c r="A4623" i="71"/>
  <c r="B4623" i="71"/>
  <c r="A4624" i="71"/>
  <c r="B4624" i="71"/>
  <c r="A4625" i="71"/>
  <c r="B4625" i="71"/>
  <c r="A4626" i="71"/>
  <c r="B4626" i="71"/>
  <c r="A4627" i="71"/>
  <c r="B4627" i="71"/>
  <c r="A4628" i="71"/>
  <c r="B4628" i="71"/>
  <c r="A4629" i="71"/>
  <c r="B4629" i="71"/>
  <c r="A4630" i="71"/>
  <c r="B4630" i="71"/>
  <c r="A4631" i="71"/>
  <c r="B4631" i="71"/>
  <c r="A4632" i="71"/>
  <c r="B4632" i="71"/>
  <c r="A4633" i="71"/>
  <c r="B4633" i="71"/>
  <c r="A4634" i="71"/>
  <c r="B4634" i="71"/>
  <c r="A4635" i="71"/>
  <c r="B4635" i="71"/>
  <c r="A4636" i="71"/>
  <c r="B4636" i="71"/>
  <c r="A4637" i="71"/>
  <c r="B4637" i="71"/>
  <c r="A4638" i="71"/>
  <c r="B4638" i="71"/>
  <c r="A4639" i="71"/>
  <c r="B4639" i="71"/>
  <c r="A4640" i="71"/>
  <c r="B4640" i="71"/>
  <c r="A4641" i="71"/>
  <c r="B4641" i="71"/>
  <c r="A4642" i="71"/>
  <c r="B4642" i="71"/>
  <c r="A4643" i="71"/>
  <c r="B4643" i="71"/>
  <c r="A4644" i="71"/>
  <c r="B4644" i="71"/>
  <c r="A4645" i="71"/>
  <c r="B4645" i="71"/>
  <c r="A4646" i="71"/>
  <c r="B4646" i="71"/>
  <c r="A4647" i="71"/>
  <c r="B4647" i="71"/>
  <c r="A4648" i="71"/>
  <c r="B4648" i="71"/>
  <c r="A4649" i="71"/>
  <c r="B4649" i="71"/>
  <c r="A4650" i="71"/>
  <c r="B4650" i="71"/>
  <c r="A4651" i="71"/>
  <c r="B4651" i="71"/>
  <c r="A4652" i="71"/>
  <c r="B4652" i="71"/>
  <c r="A4653" i="71"/>
  <c r="B4653" i="71"/>
  <c r="A4654" i="71"/>
  <c r="B4654" i="71"/>
  <c r="A4655" i="71"/>
  <c r="B4655" i="71"/>
  <c r="A4656" i="71"/>
  <c r="B4656" i="71"/>
  <c r="A4657" i="71"/>
  <c r="B4657" i="71"/>
  <c r="A4658" i="71"/>
  <c r="B4658" i="71"/>
  <c r="A4659" i="71"/>
  <c r="B4659" i="71"/>
  <c r="A4660" i="71"/>
  <c r="B4660" i="71"/>
  <c r="A4661" i="71"/>
  <c r="B4661" i="71"/>
  <c r="A4662" i="71"/>
  <c r="B4662" i="71"/>
  <c r="A4663" i="71"/>
  <c r="B4663" i="71"/>
  <c r="A4664" i="71"/>
  <c r="B4664" i="71"/>
  <c r="A4665" i="71"/>
  <c r="B4665" i="71"/>
  <c r="A4666" i="71"/>
  <c r="B4666" i="71"/>
  <c r="A4667" i="71"/>
  <c r="B4667" i="71"/>
  <c r="A4668" i="71"/>
  <c r="B4668" i="71"/>
  <c r="A4669" i="71"/>
  <c r="B4669" i="71"/>
  <c r="A4670" i="71"/>
  <c r="B4670" i="71"/>
  <c r="A4671" i="71"/>
  <c r="B4671" i="71"/>
  <c r="A4672" i="71"/>
  <c r="B4672" i="71"/>
  <c r="A4673" i="71"/>
  <c r="B4673" i="71"/>
  <c r="A4674" i="71"/>
  <c r="B4674" i="71"/>
  <c r="A4675" i="71"/>
  <c r="B4675" i="71"/>
  <c r="A4676" i="71"/>
  <c r="B4676" i="71"/>
  <c r="A4677" i="71"/>
  <c r="B4677" i="71"/>
  <c r="A4678" i="71"/>
  <c r="B4678" i="71"/>
  <c r="A4679" i="71"/>
  <c r="B4679" i="71"/>
  <c r="A4680" i="71"/>
  <c r="B4680" i="71"/>
  <c r="A4681" i="71"/>
  <c r="B4681" i="71"/>
  <c r="A4682" i="71"/>
  <c r="B4682" i="71"/>
  <c r="A4683" i="71"/>
  <c r="B4683" i="71"/>
  <c r="A4684" i="71"/>
  <c r="B4684" i="71"/>
  <c r="A4685" i="71"/>
  <c r="B4685" i="71"/>
  <c r="A4686" i="71"/>
  <c r="B4686" i="71"/>
  <c r="A4687" i="71"/>
  <c r="B4687" i="71"/>
  <c r="A4688" i="71"/>
  <c r="B4688" i="71"/>
  <c r="A4689" i="71"/>
  <c r="B4689" i="71"/>
  <c r="A4690" i="71"/>
  <c r="B4690" i="71"/>
  <c r="A4691" i="71"/>
  <c r="B4691" i="71"/>
  <c r="A4692" i="71"/>
  <c r="B4692" i="71"/>
  <c r="A4693" i="71"/>
  <c r="B4693" i="71"/>
  <c r="A4694" i="71"/>
  <c r="B4694" i="71"/>
  <c r="A4695" i="71"/>
  <c r="B4695" i="71"/>
  <c r="A4696" i="71"/>
  <c r="B4696" i="71"/>
  <c r="A4697" i="71"/>
  <c r="B4697" i="71"/>
  <c r="A4698" i="71"/>
  <c r="B4698" i="71"/>
  <c r="A4699" i="71"/>
  <c r="B4699" i="71"/>
  <c r="A4700" i="71"/>
  <c r="B4700" i="71"/>
  <c r="A4701" i="71"/>
  <c r="B4701" i="71"/>
  <c r="A4702" i="71"/>
  <c r="B4702" i="71"/>
  <c r="A4703" i="71"/>
  <c r="B4703" i="71"/>
  <c r="A4704" i="71"/>
  <c r="B4704" i="71"/>
  <c r="A4705" i="71"/>
  <c r="B4705" i="71"/>
  <c r="A4706" i="71"/>
  <c r="B4706" i="71"/>
  <c r="A4707" i="71"/>
  <c r="B4707" i="71"/>
  <c r="A4708" i="71"/>
  <c r="B4708" i="71"/>
  <c r="A4709" i="71"/>
  <c r="B4709" i="71"/>
  <c r="A4710" i="71"/>
  <c r="B4710" i="71"/>
  <c r="A4711" i="71"/>
  <c r="B4711" i="71"/>
  <c r="A4712" i="71"/>
  <c r="B4712" i="71"/>
  <c r="A4713" i="71"/>
  <c r="B4713" i="71"/>
  <c r="A4714" i="71"/>
  <c r="B4714" i="71"/>
  <c r="A4715" i="71"/>
  <c r="B4715" i="71"/>
  <c r="A4716" i="71"/>
  <c r="B4716" i="71"/>
  <c r="A4717" i="71"/>
  <c r="B4717" i="71"/>
  <c r="A4718" i="71"/>
  <c r="B4718" i="71"/>
  <c r="A4719" i="71"/>
  <c r="B4719" i="71"/>
  <c r="A4720" i="71"/>
  <c r="B4720" i="71"/>
  <c r="A4721" i="71"/>
  <c r="B4721" i="71"/>
  <c r="A4722" i="71"/>
  <c r="B4722" i="71"/>
  <c r="A4723" i="71"/>
  <c r="B4723" i="71"/>
  <c r="A4724" i="71"/>
  <c r="B4724" i="71"/>
  <c r="A4725" i="71"/>
  <c r="B4725" i="71"/>
  <c r="A4726" i="71"/>
  <c r="B4726" i="71"/>
  <c r="A4727" i="71"/>
  <c r="B4727" i="71"/>
  <c r="A4728" i="71"/>
  <c r="B4728" i="71"/>
  <c r="A4729" i="71"/>
  <c r="B4729" i="71"/>
  <c r="A4730" i="71"/>
  <c r="B4730" i="71"/>
  <c r="A4731" i="71"/>
  <c r="B4731" i="71"/>
  <c r="A4732" i="71"/>
  <c r="B4732" i="71"/>
  <c r="A4733" i="71"/>
  <c r="B4733" i="71"/>
  <c r="A4734" i="71"/>
  <c r="B4734" i="71"/>
  <c r="A4735" i="71"/>
  <c r="B4735" i="71"/>
  <c r="A4736" i="71"/>
  <c r="B4736" i="71"/>
  <c r="A4737" i="71"/>
  <c r="B4737" i="71"/>
  <c r="A4738" i="71"/>
  <c r="B4738" i="71"/>
  <c r="A4739" i="71"/>
  <c r="B4739" i="71"/>
  <c r="A4740" i="71"/>
  <c r="B4740" i="71"/>
  <c r="A4741" i="71"/>
  <c r="B4741" i="71"/>
  <c r="A4742" i="71"/>
  <c r="B4742" i="71"/>
  <c r="A4743" i="71"/>
  <c r="B4743" i="71"/>
  <c r="A4744" i="71"/>
  <c r="B4744" i="71"/>
  <c r="A4745" i="71"/>
  <c r="B4745" i="71"/>
  <c r="A4746" i="71"/>
  <c r="B4746" i="71"/>
  <c r="A4747" i="71"/>
  <c r="B4747" i="71"/>
  <c r="A4748" i="71"/>
  <c r="B4748" i="71"/>
  <c r="A4749" i="71"/>
  <c r="B4749" i="71"/>
  <c r="A4750" i="71"/>
  <c r="B4750" i="71"/>
  <c r="A4751" i="71"/>
  <c r="B4751" i="71"/>
  <c r="A4752" i="71"/>
  <c r="B4752" i="71"/>
  <c r="A4753" i="71"/>
  <c r="B4753" i="71"/>
  <c r="A4754" i="71"/>
  <c r="B4754" i="71"/>
  <c r="A4755" i="71"/>
  <c r="B4755" i="71"/>
  <c r="A4756" i="71"/>
  <c r="B4756" i="71"/>
  <c r="A4757" i="71"/>
  <c r="B4757" i="71"/>
  <c r="A4758" i="71"/>
  <c r="B4758" i="71"/>
  <c r="A4759" i="71"/>
  <c r="B4759" i="71"/>
  <c r="A4760" i="71"/>
  <c r="B4760" i="71"/>
  <c r="A4761" i="71"/>
  <c r="B4761" i="71"/>
  <c r="A4762" i="71"/>
  <c r="B4762" i="71"/>
  <c r="A4763" i="71"/>
  <c r="B4763" i="71"/>
  <c r="A4764" i="71"/>
  <c r="B4764" i="71"/>
  <c r="A4765" i="71"/>
  <c r="B4765" i="71"/>
  <c r="A4766" i="71"/>
  <c r="B4766" i="71"/>
  <c r="A4767" i="71"/>
  <c r="B4767" i="71"/>
  <c r="A4768" i="71"/>
  <c r="B4768" i="71"/>
  <c r="A4769" i="71"/>
  <c r="B4769" i="71"/>
  <c r="A4770" i="71"/>
  <c r="B4770" i="71"/>
  <c r="A4771" i="71"/>
  <c r="B4771" i="71"/>
  <c r="A4772" i="71"/>
  <c r="B4772" i="71"/>
  <c r="A4773" i="71"/>
  <c r="B4773" i="71"/>
  <c r="A4774" i="71"/>
  <c r="B4774" i="71"/>
  <c r="A4775" i="71"/>
  <c r="B4775" i="71"/>
  <c r="A4776" i="71"/>
  <c r="B4776" i="71"/>
  <c r="A4777" i="71"/>
  <c r="B4777" i="71"/>
  <c r="A4778" i="71"/>
  <c r="B4778" i="71"/>
  <c r="A4779" i="71"/>
  <c r="B4779" i="71"/>
  <c r="A4780" i="71"/>
  <c r="B4780" i="71"/>
  <c r="A4781" i="71"/>
  <c r="B4781" i="71"/>
  <c r="A4782" i="71"/>
  <c r="B4782" i="71"/>
  <c r="A4783" i="71"/>
  <c r="B4783" i="71"/>
  <c r="A4784" i="71"/>
  <c r="B4784" i="71"/>
  <c r="A4785" i="71"/>
  <c r="B4785" i="71"/>
  <c r="A4786" i="71"/>
  <c r="B4786" i="71"/>
  <c r="A4787" i="71"/>
  <c r="B4787" i="71"/>
  <c r="A4788" i="71"/>
  <c r="B4788" i="71"/>
  <c r="A4789" i="71"/>
  <c r="B4789" i="71"/>
  <c r="A4790" i="71"/>
  <c r="B4790" i="71"/>
  <c r="A4791" i="71"/>
  <c r="B4791" i="71"/>
  <c r="A4792" i="71"/>
  <c r="B4792" i="71"/>
  <c r="A4793" i="71"/>
  <c r="B4793" i="71"/>
  <c r="A4794" i="71"/>
  <c r="B4794" i="71"/>
  <c r="A4795" i="71"/>
  <c r="B4795" i="71"/>
  <c r="A4796" i="71"/>
  <c r="B4796" i="71"/>
  <c r="A4797" i="71"/>
  <c r="B4797" i="71"/>
  <c r="A4798" i="71"/>
  <c r="B4798" i="71"/>
  <c r="A4799" i="71"/>
  <c r="B4799" i="71"/>
  <c r="A4800" i="71"/>
  <c r="B4800" i="71"/>
  <c r="A4801" i="71"/>
  <c r="B4801" i="71"/>
  <c r="A4802" i="71"/>
  <c r="B4802" i="71"/>
  <c r="A4803" i="71"/>
  <c r="B4803" i="71"/>
  <c r="A4804" i="71"/>
  <c r="B4804" i="71"/>
  <c r="A4805" i="71"/>
  <c r="B4805" i="71"/>
  <c r="A4806" i="71"/>
  <c r="B4806" i="71"/>
  <c r="A4807" i="71"/>
  <c r="B4807" i="71"/>
  <c r="A4808" i="71"/>
  <c r="B4808" i="71"/>
  <c r="A4809" i="71"/>
  <c r="B4809" i="71"/>
  <c r="A4810" i="71"/>
  <c r="B4810" i="71"/>
  <c r="A4811" i="71"/>
  <c r="B4811" i="71"/>
  <c r="A4812" i="71"/>
  <c r="B4812" i="71"/>
  <c r="A4813" i="71"/>
  <c r="B4813" i="71"/>
  <c r="A4814" i="71"/>
  <c r="B4814" i="71"/>
  <c r="A4815" i="71"/>
  <c r="B4815" i="71"/>
  <c r="A4816" i="71"/>
  <c r="B4816" i="71"/>
  <c r="A4817" i="71"/>
  <c r="B4817" i="71"/>
  <c r="A4818" i="71"/>
  <c r="B4818" i="71"/>
  <c r="A4819" i="71"/>
  <c r="B4819" i="71"/>
  <c r="A4820" i="71"/>
  <c r="B4820" i="71"/>
  <c r="A4821" i="71"/>
  <c r="B4821" i="71"/>
  <c r="A4822" i="71"/>
  <c r="B4822" i="71"/>
  <c r="A4823" i="71"/>
  <c r="B4823" i="71"/>
  <c r="A4824" i="71"/>
  <c r="B4824" i="71"/>
  <c r="A4825" i="71"/>
  <c r="B4825" i="71"/>
  <c r="A4826" i="71"/>
  <c r="B4826" i="71"/>
  <c r="A4827" i="71"/>
  <c r="B4827" i="71"/>
  <c r="A4828" i="71"/>
  <c r="B4828" i="71"/>
  <c r="A4829" i="71"/>
  <c r="B4829" i="71"/>
  <c r="A4830" i="71"/>
  <c r="B4830" i="71"/>
  <c r="A4831" i="71"/>
  <c r="B4831" i="71"/>
  <c r="A4832" i="71"/>
  <c r="B4832" i="71"/>
  <c r="A4833" i="71"/>
  <c r="B4833" i="71"/>
  <c r="A4834" i="71"/>
  <c r="B4834" i="71"/>
  <c r="A4835" i="71"/>
  <c r="B4835" i="71"/>
  <c r="A4836" i="71"/>
  <c r="B4836" i="71"/>
  <c r="A4837" i="71"/>
  <c r="B4837" i="71"/>
  <c r="A4838" i="71"/>
  <c r="B4838" i="71"/>
  <c r="A4839" i="71"/>
  <c r="B4839" i="71"/>
  <c r="A4840" i="71"/>
  <c r="B4840" i="71"/>
  <c r="A4841" i="71"/>
  <c r="B4841" i="71"/>
  <c r="A4842" i="71"/>
  <c r="B4842" i="71"/>
  <c r="A4843" i="71"/>
  <c r="B4843" i="71"/>
  <c r="A4844" i="71"/>
  <c r="B4844" i="71"/>
  <c r="A4845" i="71"/>
  <c r="B4845" i="71"/>
  <c r="A4846" i="71"/>
  <c r="B4846" i="71"/>
  <c r="A4847" i="71"/>
  <c r="B4847" i="71"/>
  <c r="A4848" i="71"/>
  <c r="B4848" i="71"/>
  <c r="A4849" i="71"/>
  <c r="B4849" i="71"/>
  <c r="A4850" i="71"/>
  <c r="B4850" i="71"/>
  <c r="A4851" i="71"/>
  <c r="B4851" i="71"/>
  <c r="A4852" i="71"/>
  <c r="B4852" i="71"/>
  <c r="A4853" i="71"/>
  <c r="B4853" i="71"/>
  <c r="A4854" i="71"/>
  <c r="B4854" i="71"/>
  <c r="A4855" i="71"/>
  <c r="B4855" i="71"/>
  <c r="A4856" i="71"/>
  <c r="B4856" i="71"/>
  <c r="A4857" i="71"/>
  <c r="B4857" i="71"/>
  <c r="A4858" i="71"/>
  <c r="B4858" i="71"/>
  <c r="A4859" i="71"/>
  <c r="B4859" i="71"/>
  <c r="A4860" i="71"/>
  <c r="B4860" i="71"/>
  <c r="A4861" i="71"/>
  <c r="B4861" i="71"/>
  <c r="A4862" i="71"/>
  <c r="B4862" i="71"/>
  <c r="A4863" i="71"/>
  <c r="B4863" i="71"/>
  <c r="A4864" i="71"/>
  <c r="B4864" i="71"/>
  <c r="A4865" i="71"/>
  <c r="B4865" i="71"/>
  <c r="A4866" i="71"/>
  <c r="B4866" i="71"/>
  <c r="A4867" i="71"/>
  <c r="B4867" i="71"/>
  <c r="A4868" i="71"/>
  <c r="B4868" i="71"/>
  <c r="A4869" i="71"/>
  <c r="B4869" i="71"/>
  <c r="A4870" i="71"/>
  <c r="B4870" i="71"/>
  <c r="A4871" i="71"/>
  <c r="B4871" i="71"/>
  <c r="A4872" i="71"/>
  <c r="B4872" i="71"/>
  <c r="A4873" i="71"/>
  <c r="B4873" i="71"/>
  <c r="A4874" i="71"/>
  <c r="B4874" i="71"/>
  <c r="A4875" i="71"/>
  <c r="B4875" i="71"/>
  <c r="A4876" i="71"/>
  <c r="B4876" i="71"/>
  <c r="A4877" i="71"/>
  <c r="B4877" i="71"/>
  <c r="A4878" i="71"/>
  <c r="B4878" i="71"/>
  <c r="A4879" i="71"/>
  <c r="B4879" i="71"/>
  <c r="A4880" i="71"/>
  <c r="B4880" i="71"/>
  <c r="A4881" i="71"/>
  <c r="B4881" i="71"/>
  <c r="A4882" i="71"/>
  <c r="B4882" i="71"/>
  <c r="A4883" i="71"/>
  <c r="B4883" i="71"/>
  <c r="A4884" i="71"/>
  <c r="B4884" i="71"/>
  <c r="A4885" i="71"/>
  <c r="B4885" i="71"/>
  <c r="A4886" i="71"/>
  <c r="B4886" i="71"/>
  <c r="A4887" i="71"/>
  <c r="B4887" i="71"/>
  <c r="A4888" i="71"/>
  <c r="B4888" i="71"/>
  <c r="A4889" i="71"/>
  <c r="B4889" i="71"/>
  <c r="A4890" i="71"/>
  <c r="B4890" i="71"/>
  <c r="A4891" i="71"/>
  <c r="B4891" i="71"/>
  <c r="A4892" i="71"/>
  <c r="B4892" i="71"/>
  <c r="A4893" i="71"/>
  <c r="B4893" i="71"/>
  <c r="A4894" i="71"/>
  <c r="B4894" i="71"/>
  <c r="A4895" i="71"/>
  <c r="B4895" i="71"/>
  <c r="A4896" i="71"/>
  <c r="B4896" i="71"/>
  <c r="A4897" i="71"/>
  <c r="B4897" i="71"/>
  <c r="A4898" i="71"/>
  <c r="B4898" i="71"/>
  <c r="A4899" i="71"/>
  <c r="B4899" i="71"/>
  <c r="A4900" i="71"/>
  <c r="B4900" i="71"/>
  <c r="A4901" i="71"/>
  <c r="B4901" i="71"/>
  <c r="A4902" i="71"/>
  <c r="B4902" i="71"/>
  <c r="A4903" i="71"/>
  <c r="B4903" i="71"/>
  <c r="A4904" i="71"/>
  <c r="B4904" i="71"/>
  <c r="A4905" i="71"/>
  <c r="B4905" i="71"/>
  <c r="A4906" i="71"/>
  <c r="B4906" i="71"/>
  <c r="A4907" i="71"/>
  <c r="B4907" i="71"/>
  <c r="A4908" i="71"/>
  <c r="B4908" i="71"/>
  <c r="A4909" i="71"/>
  <c r="B4909" i="71"/>
  <c r="A4910" i="71"/>
  <c r="B4910" i="71"/>
  <c r="A4911" i="71"/>
  <c r="B4911" i="71"/>
  <c r="A4912" i="71"/>
  <c r="B4912" i="71"/>
  <c r="A4913" i="71"/>
  <c r="B4913" i="71"/>
  <c r="A4914" i="71"/>
  <c r="B4914" i="71"/>
  <c r="A4915" i="71"/>
  <c r="B4915" i="71"/>
  <c r="A4916" i="71"/>
  <c r="B4916" i="71"/>
  <c r="A4917" i="71"/>
  <c r="B4917" i="71"/>
  <c r="A4918" i="71"/>
  <c r="B4918" i="71"/>
  <c r="A4919" i="71"/>
  <c r="B4919" i="71"/>
  <c r="A4920" i="71"/>
  <c r="B4920" i="71"/>
  <c r="A4921" i="71"/>
  <c r="B4921" i="71"/>
  <c r="A4922" i="71"/>
  <c r="B4922" i="71"/>
  <c r="A4923" i="71"/>
  <c r="B4923" i="71"/>
  <c r="A4924" i="71"/>
  <c r="B4924" i="71"/>
  <c r="A4925" i="71"/>
  <c r="B4925" i="71"/>
  <c r="A4926" i="71"/>
  <c r="B4926" i="71"/>
  <c r="A4927" i="71"/>
  <c r="B4927" i="71"/>
  <c r="A4928" i="71"/>
  <c r="B4928" i="71"/>
  <c r="A4929" i="71"/>
  <c r="B4929" i="71"/>
  <c r="A4930" i="71"/>
  <c r="B4930" i="71"/>
  <c r="A4931" i="71"/>
  <c r="B4931" i="71"/>
  <c r="A4932" i="71"/>
  <c r="B4932" i="71"/>
  <c r="A4933" i="71"/>
  <c r="B4933" i="71"/>
  <c r="A4934" i="71"/>
  <c r="B4934" i="71"/>
  <c r="A4935" i="71"/>
  <c r="B4935" i="71"/>
  <c r="A4936" i="71"/>
  <c r="B4936" i="71"/>
  <c r="A4937" i="71"/>
  <c r="B4937" i="71"/>
  <c r="A4938" i="71"/>
  <c r="B4938" i="71"/>
  <c r="A4939" i="71"/>
  <c r="B4939" i="71"/>
  <c r="A4940" i="71"/>
  <c r="B4940" i="71"/>
  <c r="A4941" i="71"/>
  <c r="B4941" i="71"/>
  <c r="A4942" i="71"/>
  <c r="B4942" i="71"/>
  <c r="A4943" i="71"/>
  <c r="B4943" i="71"/>
  <c r="A4944" i="71"/>
  <c r="B4944" i="71"/>
  <c r="A4945" i="71"/>
  <c r="B4945" i="71"/>
  <c r="A4946" i="71"/>
  <c r="B4946" i="71"/>
  <c r="A4947" i="71"/>
  <c r="B4947" i="71"/>
  <c r="A4948" i="71"/>
  <c r="B4948" i="71"/>
  <c r="A4949" i="71"/>
  <c r="B4949" i="71"/>
  <c r="A4950" i="71"/>
  <c r="B4950" i="71"/>
  <c r="A4951" i="71"/>
  <c r="B4951" i="71"/>
  <c r="A4952" i="71"/>
  <c r="B4952" i="71"/>
  <c r="A4953" i="71"/>
  <c r="B4953" i="71"/>
  <c r="A4954" i="71"/>
  <c r="B4954" i="71"/>
  <c r="A4955" i="71"/>
  <c r="B4955" i="71"/>
  <c r="A4956" i="71"/>
  <c r="B4956" i="71"/>
  <c r="A4957" i="71"/>
  <c r="B4957" i="71"/>
  <c r="A4958" i="71"/>
  <c r="B4958" i="71"/>
  <c r="A4959" i="71"/>
  <c r="B4959" i="71"/>
  <c r="A4960" i="71"/>
  <c r="B4960" i="71"/>
  <c r="A4961" i="71"/>
  <c r="B4961" i="71"/>
  <c r="A4962" i="71"/>
  <c r="B4962" i="71"/>
  <c r="A4963" i="71"/>
  <c r="B4963" i="71"/>
  <c r="A4964" i="71"/>
  <c r="B4964" i="71"/>
  <c r="A4965" i="71"/>
  <c r="B4965" i="71"/>
  <c r="A4966" i="71"/>
  <c r="B4966" i="71"/>
  <c r="A4967" i="71"/>
  <c r="B4967" i="71"/>
  <c r="A4968" i="71"/>
  <c r="B4968" i="71"/>
  <c r="A4969" i="71"/>
  <c r="B4969" i="71"/>
  <c r="A4970" i="71"/>
  <c r="B4970" i="71"/>
  <c r="A4971" i="71"/>
  <c r="B4971" i="71"/>
  <c r="A4972" i="71"/>
  <c r="B4972" i="71"/>
  <c r="A4973" i="71"/>
  <c r="B4973" i="71"/>
  <c r="A4974" i="71"/>
  <c r="B4974" i="71"/>
  <c r="A4975" i="71"/>
  <c r="B4975" i="71"/>
  <c r="A4976" i="71"/>
  <c r="B4976" i="71"/>
  <c r="A4977" i="71"/>
  <c r="B4977" i="71"/>
  <c r="A4978" i="71"/>
  <c r="B4978" i="71"/>
  <c r="A4979" i="71"/>
  <c r="B4979" i="71"/>
  <c r="A4980" i="71"/>
  <c r="B4980" i="71"/>
  <c r="A4981" i="71"/>
  <c r="B4981" i="71"/>
  <c r="A4982" i="71"/>
  <c r="B4982" i="71"/>
  <c r="A4983" i="71"/>
  <c r="B4983" i="71"/>
  <c r="A4984" i="71"/>
  <c r="B4984" i="71"/>
  <c r="A4985" i="71"/>
  <c r="B4985" i="71"/>
  <c r="A4986" i="71"/>
  <c r="B4986" i="71"/>
  <c r="A4987" i="71"/>
  <c r="B4987" i="71"/>
  <c r="A4988" i="71"/>
  <c r="B4988" i="71"/>
  <c r="A4989" i="71"/>
  <c r="B4989" i="71"/>
  <c r="A4990" i="71"/>
  <c r="B4990" i="71"/>
  <c r="A4991" i="71"/>
  <c r="B4991" i="71"/>
  <c r="A4992" i="71"/>
  <c r="B4992" i="71"/>
  <c r="A4993" i="71"/>
  <c r="B4993" i="71"/>
  <c r="A4994" i="71"/>
  <c r="B4994" i="71"/>
  <c r="A4995" i="71"/>
  <c r="B4995" i="71"/>
  <c r="A4996" i="71"/>
  <c r="B4996" i="71"/>
  <c r="A4997" i="71"/>
  <c r="B4997" i="71"/>
  <c r="A4998" i="71"/>
  <c r="B4998" i="71"/>
  <c r="A4999" i="71"/>
  <c r="B4999" i="71"/>
  <c r="A5000" i="71"/>
  <c r="B5000" i="71"/>
  <c r="A5001" i="71"/>
  <c r="B5001" i="71"/>
  <c r="A5002" i="71"/>
  <c r="B5002" i="71"/>
  <c r="A5003" i="71"/>
  <c r="B5003" i="71"/>
  <c r="A5004" i="71"/>
  <c r="B5004" i="71"/>
  <c r="A5005" i="71"/>
  <c r="B5005" i="71"/>
  <c r="A5006" i="71"/>
  <c r="B5006" i="71"/>
  <c r="A5007" i="71"/>
  <c r="B5007" i="71"/>
  <c r="A5008" i="71"/>
  <c r="B5008" i="71"/>
  <c r="A5009" i="71"/>
  <c r="B5009" i="71"/>
  <c r="A5010" i="71"/>
  <c r="B5010" i="71"/>
  <c r="A5011" i="71"/>
  <c r="B5011" i="71"/>
  <c r="A5012" i="71"/>
  <c r="B5012" i="71"/>
  <c r="A5013" i="71"/>
  <c r="B5013" i="71"/>
  <c r="A5014" i="71"/>
  <c r="B5014" i="71"/>
  <c r="A5015" i="71"/>
  <c r="B5015" i="71"/>
  <c r="A5016" i="71"/>
  <c r="B5016" i="71"/>
  <c r="A5017" i="71"/>
  <c r="B5017" i="71"/>
  <c r="A5018" i="71"/>
  <c r="B5018" i="71"/>
  <c r="A5019" i="71"/>
  <c r="B5019" i="71"/>
  <c r="A5020" i="71"/>
  <c r="B5020" i="71"/>
  <c r="A5021" i="71"/>
  <c r="B5021" i="71"/>
  <c r="A5022" i="71"/>
  <c r="B5022" i="71"/>
  <c r="A5023" i="71"/>
  <c r="B5023" i="71"/>
  <c r="A5024" i="71"/>
  <c r="B5024" i="71"/>
  <c r="A5025" i="71"/>
  <c r="B5025" i="71"/>
  <c r="A5026" i="71"/>
  <c r="B5026" i="71"/>
  <c r="A5027" i="71"/>
  <c r="B5027" i="71"/>
  <c r="A5028" i="71"/>
  <c r="B5028" i="71"/>
  <c r="A5029" i="71"/>
  <c r="B5029" i="71"/>
  <c r="A5030" i="71"/>
  <c r="B5030" i="71"/>
  <c r="A5031" i="71"/>
  <c r="B5031" i="71"/>
  <c r="A5032" i="71"/>
  <c r="B5032" i="71"/>
  <c r="A5033" i="71"/>
  <c r="B5033" i="71"/>
  <c r="A5034" i="71"/>
  <c r="B5034" i="71"/>
  <c r="A5035" i="71"/>
  <c r="B5035" i="71"/>
  <c r="A5036" i="71"/>
  <c r="B5036" i="71"/>
  <c r="A5037" i="71"/>
  <c r="B5037" i="71"/>
  <c r="A5038" i="71"/>
  <c r="B5038" i="71"/>
  <c r="A5039" i="71"/>
  <c r="B5039" i="71"/>
  <c r="A5040" i="71"/>
  <c r="B5040" i="71"/>
  <c r="A5041" i="71"/>
  <c r="B5041" i="71"/>
  <c r="A5042" i="71"/>
  <c r="B5042" i="71"/>
  <c r="A5043" i="71"/>
  <c r="B5043" i="71"/>
  <c r="A5044" i="71"/>
  <c r="B5044" i="71"/>
  <c r="A5045" i="71"/>
  <c r="B5045" i="71"/>
  <c r="A5046" i="71"/>
  <c r="B5046" i="71"/>
  <c r="A5047" i="71"/>
  <c r="B5047" i="71"/>
  <c r="A5048" i="71"/>
  <c r="B5048" i="71"/>
  <c r="A5049" i="71"/>
  <c r="B5049" i="71"/>
  <c r="A5050" i="71"/>
  <c r="B5050" i="71"/>
  <c r="A5051" i="71"/>
  <c r="B5051" i="71"/>
  <c r="A5052" i="71"/>
  <c r="B5052" i="71"/>
  <c r="A5053" i="71"/>
  <c r="B5053" i="71"/>
  <c r="A5054" i="71"/>
  <c r="B5054" i="71"/>
  <c r="A5055" i="71"/>
  <c r="B5055" i="71"/>
  <c r="A5056" i="71"/>
  <c r="B5056" i="71"/>
  <c r="A5057" i="71"/>
  <c r="B5057" i="71"/>
  <c r="A5058" i="71"/>
  <c r="B5058" i="71"/>
  <c r="A5059" i="71"/>
  <c r="B5059" i="71"/>
  <c r="A5060" i="71"/>
  <c r="B5060" i="71"/>
  <c r="A5061" i="71"/>
  <c r="B5061" i="71"/>
  <c r="A5062" i="71"/>
  <c r="B5062" i="71"/>
  <c r="A5063" i="71"/>
  <c r="B5063" i="71"/>
  <c r="A5064" i="71"/>
  <c r="B5064" i="71"/>
  <c r="A5065" i="71"/>
  <c r="B5065" i="71"/>
  <c r="A5066" i="71"/>
  <c r="B5066" i="71"/>
  <c r="A5067" i="71"/>
  <c r="B5067" i="71"/>
  <c r="A5068" i="71"/>
  <c r="B5068" i="71"/>
  <c r="A5069" i="71"/>
  <c r="B5069" i="71"/>
  <c r="A5070" i="71"/>
  <c r="B5070" i="71"/>
  <c r="A5071" i="71"/>
  <c r="B5071" i="71"/>
  <c r="A5072" i="71"/>
  <c r="B5072" i="71"/>
  <c r="A5073" i="71"/>
  <c r="B5073" i="71"/>
  <c r="A5074" i="71"/>
  <c r="B5074" i="71"/>
  <c r="A5075" i="71"/>
  <c r="B5075" i="71"/>
  <c r="A5076" i="71"/>
  <c r="B5076" i="71"/>
  <c r="A5077" i="71"/>
  <c r="B5077" i="71"/>
  <c r="A5078" i="71"/>
  <c r="B5078" i="71"/>
  <c r="A5079" i="71"/>
  <c r="B5079" i="71"/>
  <c r="A5080" i="71"/>
  <c r="B5080" i="71"/>
  <c r="A5081" i="71"/>
  <c r="B5081" i="71"/>
  <c r="A5082" i="71"/>
  <c r="B5082" i="71"/>
  <c r="A5083" i="71"/>
  <c r="B5083" i="71"/>
  <c r="A5084" i="71"/>
  <c r="B5084" i="71"/>
  <c r="A5085" i="71"/>
  <c r="B5085" i="71"/>
  <c r="A5086" i="71"/>
  <c r="B5086" i="71"/>
  <c r="A5087" i="71"/>
  <c r="B5087" i="71"/>
  <c r="A5088" i="71"/>
  <c r="B5088" i="71"/>
  <c r="A5089" i="71"/>
  <c r="B5089" i="71"/>
  <c r="A5090" i="71"/>
  <c r="B5090" i="71"/>
  <c r="A5091" i="71"/>
  <c r="B5091" i="71"/>
  <c r="A5092" i="71"/>
  <c r="B5092" i="71"/>
  <c r="A5093" i="71"/>
  <c r="B5093" i="71"/>
  <c r="A5094" i="71"/>
  <c r="B5094" i="71"/>
  <c r="A5095" i="71"/>
  <c r="B5095" i="71"/>
  <c r="A5096" i="71"/>
  <c r="B5096" i="71"/>
  <c r="A5097" i="71"/>
  <c r="B5097" i="71"/>
  <c r="A5098" i="71"/>
  <c r="B5098" i="71"/>
  <c r="A5099" i="71"/>
  <c r="B5099" i="71"/>
  <c r="A5100" i="71"/>
  <c r="B5100" i="71"/>
  <c r="A5101" i="71"/>
  <c r="B5101" i="71"/>
  <c r="A5102" i="71"/>
  <c r="B5102" i="71"/>
  <c r="A5103" i="71"/>
  <c r="B5103" i="71"/>
  <c r="A5104" i="71"/>
  <c r="B5104" i="71"/>
  <c r="A5105" i="71"/>
  <c r="B5105" i="71"/>
  <c r="A5106" i="71"/>
  <c r="B5106" i="71"/>
  <c r="A5107" i="71"/>
  <c r="B5107" i="71"/>
  <c r="A5108" i="71"/>
  <c r="B5108" i="71"/>
  <c r="A5109" i="71"/>
  <c r="B5109" i="71"/>
  <c r="A5110" i="71"/>
  <c r="B5110" i="71"/>
  <c r="A5111" i="71"/>
  <c r="B5111" i="71"/>
  <c r="A5112" i="71"/>
  <c r="B5112" i="71"/>
  <c r="A5113" i="71"/>
  <c r="B5113" i="71"/>
  <c r="A5114" i="71"/>
  <c r="B5114" i="71"/>
  <c r="A5115" i="71"/>
  <c r="B5115" i="71"/>
  <c r="A5116" i="71"/>
  <c r="B5116" i="71"/>
  <c r="A5117" i="71"/>
  <c r="B5117" i="71"/>
  <c r="A5118" i="71"/>
  <c r="B5118" i="71"/>
  <c r="A5119" i="71"/>
  <c r="B5119" i="71"/>
  <c r="A5120" i="71"/>
  <c r="B5120" i="71"/>
  <c r="A5121" i="71"/>
  <c r="B5121" i="71"/>
  <c r="A5122" i="71"/>
  <c r="B5122" i="71"/>
  <c r="A5123" i="71"/>
  <c r="B5123" i="71"/>
  <c r="A5124" i="71"/>
  <c r="B5124" i="71"/>
  <c r="A5125" i="71"/>
  <c r="B5125" i="71"/>
  <c r="A5126" i="71"/>
  <c r="B5126" i="71"/>
  <c r="A5127" i="71"/>
  <c r="B5127" i="71"/>
  <c r="A5128" i="71"/>
  <c r="B5128" i="71"/>
  <c r="A5129" i="71"/>
  <c r="B5129" i="71"/>
  <c r="A5130" i="71"/>
  <c r="B5130" i="71"/>
  <c r="A5131" i="71"/>
  <c r="B5131" i="71"/>
  <c r="A5132" i="71"/>
  <c r="B5132" i="71"/>
  <c r="A5133" i="71"/>
  <c r="B5133" i="71"/>
  <c r="A5134" i="71"/>
  <c r="B5134" i="71"/>
  <c r="A5135" i="71"/>
  <c r="B5135" i="71"/>
  <c r="A5136" i="71"/>
  <c r="B5136" i="71"/>
  <c r="A5137" i="71"/>
  <c r="B5137" i="71"/>
  <c r="A5138" i="71"/>
  <c r="B5138" i="71"/>
  <c r="A5139" i="71"/>
  <c r="B5139" i="71"/>
  <c r="A5140" i="71"/>
  <c r="B5140" i="71"/>
  <c r="A5141" i="71"/>
  <c r="B5141" i="71"/>
  <c r="A5142" i="71"/>
  <c r="B5142" i="71"/>
  <c r="A5143" i="71"/>
  <c r="B5143" i="71"/>
  <c r="A5144" i="71"/>
  <c r="B5144" i="71"/>
  <c r="A5145" i="71"/>
  <c r="B5145" i="71"/>
  <c r="A5146" i="71"/>
  <c r="B5146" i="71"/>
  <c r="A5147" i="71"/>
  <c r="B5147" i="71"/>
  <c r="A5148" i="71"/>
  <c r="B5148" i="71"/>
  <c r="A5149" i="71"/>
  <c r="B5149" i="71"/>
  <c r="A5150" i="71"/>
  <c r="B5150" i="71"/>
  <c r="A5151" i="71"/>
  <c r="B5151" i="71"/>
  <c r="A5152" i="71"/>
  <c r="B5152" i="71"/>
  <c r="A5153" i="71"/>
  <c r="B5153" i="71"/>
  <c r="A5154" i="71"/>
  <c r="B5154" i="71"/>
  <c r="A5155" i="71"/>
  <c r="B5155" i="71"/>
  <c r="A5156" i="71"/>
  <c r="B5156" i="71"/>
  <c r="A5157" i="71"/>
  <c r="B5157" i="71"/>
  <c r="A5158" i="71"/>
  <c r="B5158" i="71"/>
  <c r="A5159" i="71"/>
  <c r="B5159" i="71"/>
  <c r="A5160" i="71"/>
  <c r="B5160" i="71"/>
  <c r="A5161" i="71"/>
  <c r="B5161" i="71"/>
  <c r="A5162" i="71"/>
  <c r="B5162" i="71"/>
  <c r="A5163" i="71"/>
  <c r="B5163" i="71"/>
  <c r="A5164" i="71"/>
  <c r="B5164" i="71"/>
  <c r="A5165" i="71"/>
  <c r="B5165" i="71"/>
  <c r="A5166" i="71"/>
  <c r="B5166" i="71"/>
  <c r="A5167" i="71"/>
  <c r="B5167" i="71"/>
  <c r="A5168" i="71"/>
  <c r="B5168" i="71"/>
  <c r="A5169" i="71"/>
  <c r="B5169" i="71"/>
  <c r="A5170" i="71"/>
  <c r="B5170" i="71"/>
  <c r="A5171" i="71"/>
  <c r="B5171" i="71"/>
  <c r="A5172" i="71"/>
  <c r="B5172" i="71"/>
  <c r="A5173" i="71"/>
  <c r="B5173" i="71"/>
  <c r="A5174" i="71"/>
  <c r="B5174" i="71"/>
  <c r="A5175" i="71"/>
  <c r="B5175" i="71"/>
  <c r="A5176" i="71"/>
  <c r="B5176" i="71"/>
  <c r="A5177" i="71"/>
  <c r="B5177" i="71"/>
  <c r="A5178" i="71"/>
  <c r="B5178" i="71"/>
  <c r="A5179" i="71"/>
  <c r="B5179" i="71"/>
  <c r="A5180" i="71"/>
  <c r="B5180" i="71"/>
  <c r="A5181" i="71"/>
  <c r="B5181" i="71"/>
  <c r="A5182" i="71"/>
  <c r="B5182" i="71"/>
  <c r="A5183" i="71"/>
  <c r="B5183" i="71"/>
  <c r="A5184" i="71"/>
  <c r="B5184" i="71"/>
  <c r="A5185" i="71"/>
  <c r="B5185" i="71"/>
  <c r="A5186" i="71"/>
  <c r="B5186" i="71"/>
  <c r="A5187" i="71"/>
  <c r="B5187" i="71"/>
  <c r="A5188" i="71"/>
  <c r="B5188" i="71"/>
  <c r="A5189" i="71"/>
  <c r="B5189" i="71"/>
  <c r="A5190" i="71"/>
  <c r="B5190" i="71"/>
  <c r="A5191" i="71"/>
  <c r="B5191" i="71"/>
  <c r="A5192" i="71"/>
  <c r="B5192" i="71"/>
  <c r="A5193" i="71"/>
  <c r="B5193" i="71"/>
  <c r="A5194" i="71"/>
  <c r="B5194" i="71"/>
  <c r="A5195" i="71"/>
  <c r="B5195" i="71"/>
  <c r="A5196" i="71"/>
  <c r="B5196" i="71"/>
  <c r="A5197" i="71"/>
  <c r="B5197" i="71"/>
  <c r="A5198" i="71"/>
  <c r="B5198" i="71"/>
  <c r="A5199" i="71"/>
  <c r="B5199" i="71"/>
  <c r="A5200" i="71"/>
  <c r="B5200" i="71"/>
  <c r="A5201" i="71"/>
  <c r="B5201" i="71"/>
  <c r="A5202" i="71"/>
  <c r="B5202" i="71"/>
  <c r="A5203" i="71"/>
  <c r="B5203" i="71"/>
  <c r="A5204" i="71"/>
  <c r="B5204" i="71"/>
  <c r="A5205" i="71"/>
  <c r="B5205" i="71"/>
  <c r="A5206" i="71"/>
  <c r="B5206" i="71"/>
  <c r="A5207" i="71"/>
  <c r="B5207" i="71"/>
  <c r="A5208" i="71"/>
  <c r="B5208" i="71"/>
  <c r="A5209" i="71"/>
  <c r="B5209" i="71"/>
  <c r="A5210" i="71"/>
  <c r="B5210" i="71"/>
  <c r="A5211" i="71"/>
  <c r="B5211" i="71"/>
  <c r="A5212" i="71"/>
  <c r="B5212" i="71"/>
  <c r="A5213" i="71"/>
  <c r="B5213" i="71"/>
  <c r="A5214" i="71"/>
  <c r="B5214" i="71"/>
  <c r="A5215" i="71"/>
  <c r="B5215" i="71"/>
  <c r="A5216" i="71"/>
  <c r="B5216" i="71"/>
  <c r="A5217" i="71"/>
  <c r="B5217" i="71"/>
  <c r="A5218" i="71"/>
  <c r="B5218" i="71"/>
  <c r="A5219" i="71"/>
  <c r="B5219" i="71"/>
  <c r="A5220" i="71"/>
  <c r="B5220" i="71"/>
  <c r="A5221" i="71"/>
  <c r="B5221" i="71"/>
  <c r="A5222" i="71"/>
  <c r="B5222" i="71"/>
  <c r="A5223" i="71"/>
  <c r="B5223" i="71"/>
  <c r="A5224" i="71"/>
  <c r="B5224" i="71"/>
  <c r="A5225" i="71"/>
  <c r="B5225" i="71"/>
  <c r="A5226" i="71"/>
  <c r="B5226" i="71"/>
  <c r="A5227" i="71"/>
  <c r="B5227" i="71"/>
  <c r="A5228" i="71"/>
  <c r="B5228" i="71"/>
  <c r="A5229" i="71"/>
  <c r="B5229" i="71"/>
  <c r="A5230" i="71"/>
  <c r="B5230" i="71"/>
  <c r="A5231" i="71"/>
  <c r="B5231" i="71"/>
  <c r="A5232" i="71"/>
  <c r="B5232" i="71"/>
  <c r="A5233" i="71"/>
  <c r="B5233" i="71"/>
  <c r="A5234" i="71"/>
  <c r="B5234" i="71"/>
  <c r="A5235" i="71"/>
  <c r="B5235" i="71"/>
  <c r="A5236" i="71"/>
  <c r="B5236" i="71"/>
  <c r="A5237" i="71"/>
  <c r="B5237" i="71"/>
  <c r="A5238" i="71"/>
  <c r="B5238" i="71"/>
  <c r="A5239" i="71"/>
  <c r="B5239" i="71"/>
  <c r="A5240" i="71"/>
  <c r="B5240" i="71"/>
  <c r="A5241" i="71"/>
  <c r="B5241" i="71"/>
  <c r="A5242" i="71"/>
  <c r="B5242" i="71"/>
  <c r="A5243" i="71"/>
  <c r="B5243" i="71"/>
  <c r="A5244" i="71"/>
  <c r="B5244" i="71"/>
  <c r="A5245" i="71"/>
  <c r="B5245" i="71"/>
  <c r="A5246" i="71"/>
  <c r="B5246" i="71"/>
  <c r="A5247" i="71"/>
  <c r="B5247" i="71"/>
  <c r="A5248" i="71"/>
  <c r="B5248" i="71"/>
  <c r="A5249" i="71"/>
  <c r="B5249" i="71"/>
  <c r="A5250" i="71"/>
  <c r="B5250" i="71"/>
  <c r="A5251" i="71"/>
  <c r="B5251" i="71"/>
  <c r="A5252" i="71"/>
  <c r="B5252" i="71"/>
  <c r="A5253" i="71"/>
  <c r="B5253" i="71"/>
  <c r="A5254" i="71"/>
  <c r="B5254" i="71"/>
  <c r="A5255" i="71"/>
  <c r="B5255" i="71"/>
  <c r="A5256" i="71"/>
  <c r="B5256" i="71"/>
  <c r="A5257" i="71"/>
  <c r="B5257" i="71"/>
  <c r="A5258" i="71"/>
  <c r="B5258" i="71"/>
  <c r="A5259" i="71"/>
  <c r="B5259" i="71"/>
  <c r="A5260" i="71"/>
  <c r="B5260" i="71"/>
  <c r="A5261" i="71"/>
  <c r="B5261" i="71"/>
  <c r="A5262" i="71"/>
  <c r="B5262" i="71"/>
  <c r="A5263" i="71"/>
  <c r="B5263" i="71"/>
  <c r="A5264" i="71"/>
  <c r="B5264" i="71"/>
  <c r="A5265" i="71"/>
  <c r="B5265" i="71"/>
  <c r="A5266" i="71"/>
  <c r="B5266" i="71"/>
  <c r="A5267" i="71"/>
  <c r="B5267" i="71"/>
  <c r="A5268" i="71"/>
  <c r="B5268" i="71"/>
  <c r="A5269" i="71"/>
  <c r="B5269" i="71"/>
  <c r="A5270" i="71"/>
  <c r="B5270" i="71"/>
  <c r="A5271" i="71"/>
  <c r="B5271" i="71"/>
  <c r="A5272" i="71"/>
  <c r="B5272" i="71"/>
  <c r="A5273" i="71"/>
  <c r="B5273" i="71"/>
  <c r="A5274" i="71"/>
  <c r="B5274" i="71"/>
  <c r="A5275" i="71"/>
  <c r="B5275" i="71"/>
  <c r="A5276" i="71"/>
  <c r="B5276" i="71"/>
  <c r="A5277" i="71"/>
  <c r="B5277" i="71"/>
  <c r="A5278" i="71"/>
  <c r="B5278" i="71"/>
  <c r="A5279" i="71"/>
  <c r="B5279" i="71"/>
  <c r="A5280" i="71"/>
  <c r="B5280" i="71"/>
  <c r="A5281" i="71"/>
  <c r="B5281" i="71"/>
  <c r="A5282" i="71"/>
  <c r="B5282" i="71"/>
  <c r="A5283" i="71"/>
  <c r="B5283" i="71"/>
  <c r="A5284" i="71"/>
  <c r="B5284" i="71"/>
  <c r="A5285" i="71"/>
  <c r="B5285" i="71"/>
  <c r="A5286" i="71"/>
  <c r="B5286" i="71"/>
  <c r="A5287" i="71"/>
  <c r="B5287" i="71"/>
  <c r="A5288" i="71"/>
  <c r="B5288" i="71"/>
  <c r="A5289" i="71"/>
  <c r="B5289" i="71"/>
  <c r="A5290" i="71"/>
  <c r="B5290" i="71"/>
  <c r="A5291" i="71"/>
  <c r="B5291" i="71"/>
  <c r="A5292" i="71"/>
  <c r="B5292" i="71"/>
  <c r="A5293" i="71"/>
  <c r="B5293" i="71"/>
  <c r="A5294" i="71"/>
  <c r="B5294" i="71"/>
  <c r="A5295" i="71"/>
  <c r="B5295" i="71"/>
  <c r="A5296" i="71"/>
  <c r="B5296" i="71"/>
  <c r="A5297" i="71"/>
  <c r="B5297" i="71"/>
  <c r="A5298" i="71"/>
  <c r="B5298" i="71"/>
  <c r="A5299" i="71"/>
  <c r="B5299" i="71"/>
  <c r="A5300" i="71"/>
  <c r="B5300" i="71"/>
  <c r="A5301" i="71"/>
  <c r="B5301" i="71"/>
  <c r="A5302" i="71"/>
  <c r="B5302" i="71"/>
  <c r="A5303" i="71"/>
  <c r="B5303" i="71"/>
  <c r="A5304" i="71"/>
  <c r="B5304" i="71"/>
  <c r="A5305" i="71"/>
  <c r="B5305" i="71"/>
  <c r="A5306" i="71"/>
  <c r="B5306" i="71"/>
  <c r="A5307" i="71"/>
  <c r="B5307" i="71"/>
  <c r="A5308" i="71"/>
  <c r="B5308" i="71"/>
  <c r="A5309" i="71"/>
  <c r="B5309" i="71"/>
  <c r="A5310" i="71"/>
  <c r="B5310" i="71"/>
  <c r="A5311" i="71"/>
  <c r="B5311" i="71"/>
  <c r="A5312" i="71"/>
  <c r="B5312" i="71"/>
  <c r="A5313" i="71"/>
  <c r="B5313" i="71"/>
  <c r="A5314" i="71"/>
  <c r="B5314" i="71"/>
  <c r="A5315" i="71"/>
  <c r="B5315" i="71"/>
  <c r="A5316" i="71"/>
  <c r="B5316" i="71"/>
  <c r="A5317" i="71"/>
  <c r="B5317" i="71"/>
  <c r="A5318" i="71"/>
  <c r="B5318" i="71"/>
  <c r="A5319" i="71"/>
  <c r="B5319" i="71"/>
  <c r="A5320" i="71"/>
  <c r="B5320" i="71"/>
  <c r="A5321" i="71"/>
  <c r="B5321" i="71"/>
  <c r="A5322" i="71"/>
  <c r="B5322" i="71"/>
  <c r="A5323" i="71"/>
  <c r="B5323" i="71"/>
  <c r="A5324" i="71"/>
  <c r="B5324" i="71"/>
  <c r="A5325" i="71"/>
  <c r="B5325" i="71"/>
  <c r="A5326" i="71"/>
  <c r="B5326" i="71"/>
  <c r="A5327" i="71"/>
  <c r="B5327" i="71"/>
  <c r="A5328" i="71"/>
  <c r="B5328" i="71"/>
  <c r="A5329" i="71"/>
  <c r="B5329" i="71"/>
  <c r="A5330" i="71"/>
  <c r="B5330" i="71"/>
  <c r="A5331" i="71"/>
  <c r="B5331" i="71"/>
  <c r="A5332" i="71"/>
  <c r="B5332" i="71"/>
  <c r="A5333" i="71"/>
  <c r="B5333" i="71"/>
  <c r="A5334" i="71"/>
  <c r="B5334" i="71"/>
  <c r="A5335" i="71"/>
  <c r="B5335" i="71"/>
  <c r="A5336" i="71"/>
  <c r="B5336" i="71"/>
  <c r="A5337" i="71"/>
  <c r="B5337" i="71"/>
  <c r="A5338" i="71"/>
  <c r="B5338" i="71"/>
  <c r="A5339" i="71"/>
  <c r="B5339" i="71"/>
  <c r="A5340" i="71"/>
  <c r="B5340" i="71"/>
  <c r="A5341" i="71"/>
  <c r="B5341" i="71"/>
  <c r="A5342" i="71"/>
  <c r="B5342" i="71"/>
  <c r="A5343" i="71"/>
  <c r="B5343" i="71"/>
  <c r="A5344" i="71"/>
  <c r="B5344" i="71"/>
  <c r="A5345" i="71"/>
  <c r="B5345" i="71"/>
  <c r="A5346" i="71"/>
  <c r="B5346" i="71"/>
  <c r="A5347" i="71"/>
  <c r="B5347" i="71"/>
  <c r="A5348" i="71"/>
  <c r="B5348" i="71"/>
  <c r="A5349" i="71"/>
  <c r="B5349" i="71"/>
  <c r="A5350" i="71"/>
  <c r="B5350" i="71"/>
  <c r="A5351" i="71"/>
  <c r="B5351" i="71"/>
  <c r="A5352" i="71"/>
  <c r="B5352" i="71"/>
  <c r="A5353" i="71"/>
  <c r="B5353" i="71"/>
  <c r="A5354" i="71"/>
  <c r="B5354" i="71"/>
  <c r="A5355" i="71"/>
  <c r="B5355" i="71"/>
  <c r="A5356" i="71"/>
  <c r="B5356" i="71"/>
  <c r="A5357" i="71"/>
  <c r="B5357" i="71"/>
  <c r="A5358" i="71"/>
  <c r="B5358" i="71"/>
  <c r="A5359" i="71"/>
  <c r="B5359" i="71"/>
  <c r="A5360" i="71"/>
  <c r="B5360" i="71"/>
  <c r="A5361" i="71"/>
  <c r="B5361" i="71"/>
  <c r="A5362" i="71"/>
  <c r="B5362" i="71"/>
  <c r="A5363" i="71"/>
  <c r="B5363" i="71"/>
  <c r="A5364" i="71"/>
  <c r="B5364" i="71"/>
  <c r="A5365" i="71"/>
  <c r="B5365" i="71"/>
  <c r="A5366" i="71"/>
  <c r="B5366" i="71"/>
  <c r="A5367" i="71"/>
  <c r="B5367" i="71"/>
  <c r="A5368" i="71"/>
  <c r="B5368" i="71"/>
  <c r="A5369" i="71"/>
  <c r="B5369" i="71"/>
  <c r="A5370" i="71"/>
  <c r="B5370" i="71"/>
  <c r="A5371" i="71"/>
  <c r="B5371" i="71"/>
  <c r="A5372" i="71"/>
  <c r="B5372" i="71"/>
  <c r="A5373" i="71"/>
  <c r="B5373" i="71"/>
  <c r="A5374" i="71"/>
  <c r="B5374" i="71"/>
  <c r="A5375" i="71"/>
  <c r="B5375" i="71"/>
  <c r="A5376" i="71"/>
  <c r="B5376" i="71"/>
  <c r="A5377" i="71"/>
  <c r="B5377" i="71"/>
  <c r="A5378" i="71"/>
  <c r="B5378" i="71"/>
  <c r="A5379" i="71"/>
  <c r="B5379" i="71"/>
  <c r="A5380" i="71"/>
  <c r="B5380" i="71"/>
  <c r="A5381" i="71"/>
  <c r="B5381" i="71"/>
  <c r="A5382" i="71"/>
  <c r="B5382" i="71"/>
  <c r="A5383" i="71"/>
  <c r="B5383" i="71"/>
  <c r="A5384" i="71"/>
  <c r="B5384" i="71"/>
  <c r="A5385" i="71"/>
  <c r="B5385" i="71"/>
  <c r="A5386" i="71"/>
  <c r="B5386" i="71"/>
  <c r="A5387" i="71"/>
  <c r="B5387" i="71"/>
  <c r="A5388" i="71"/>
  <c r="B5388" i="71"/>
  <c r="A5389" i="71"/>
  <c r="B5389" i="71"/>
  <c r="A5390" i="71"/>
  <c r="B5390" i="71"/>
  <c r="A5391" i="71"/>
  <c r="B5391" i="71"/>
  <c r="A5392" i="71"/>
  <c r="B5392" i="71"/>
  <c r="A5393" i="71"/>
  <c r="B5393" i="71"/>
  <c r="A5394" i="71"/>
  <c r="B5394" i="71"/>
  <c r="A5395" i="71"/>
  <c r="B5395" i="71"/>
  <c r="A5396" i="71"/>
  <c r="B5396" i="71"/>
  <c r="A5397" i="71"/>
  <c r="B5397" i="71"/>
  <c r="A5398" i="71"/>
  <c r="B5398" i="71"/>
  <c r="A5399" i="71"/>
  <c r="B5399" i="71"/>
  <c r="A5400" i="71"/>
  <c r="B5400" i="71"/>
  <c r="A5401" i="71"/>
  <c r="B5401" i="71"/>
  <c r="A5402" i="71"/>
  <c r="B5402" i="71"/>
  <c r="A5403" i="71"/>
  <c r="B5403" i="71"/>
  <c r="A5404" i="71"/>
  <c r="B5404" i="71"/>
  <c r="A5405" i="71"/>
  <c r="B5405" i="71"/>
  <c r="A5406" i="71"/>
  <c r="B5406" i="71"/>
  <c r="A5407" i="71"/>
  <c r="B5407" i="71"/>
  <c r="A5408" i="71"/>
  <c r="B5408" i="71"/>
  <c r="A5409" i="71"/>
  <c r="B5409" i="71"/>
  <c r="A5410" i="71"/>
  <c r="B5410" i="71"/>
  <c r="A5411" i="71"/>
  <c r="B5411" i="71"/>
  <c r="A5412" i="71"/>
  <c r="B5412" i="71"/>
  <c r="A5413" i="71"/>
  <c r="B5413" i="71"/>
  <c r="A5414" i="71"/>
  <c r="B5414" i="71"/>
  <c r="A5415" i="71"/>
  <c r="B5415" i="71"/>
  <c r="A5416" i="71"/>
  <c r="B5416" i="71"/>
  <c r="A5417" i="71"/>
  <c r="B5417" i="71"/>
  <c r="A5418" i="71"/>
  <c r="B5418" i="71"/>
  <c r="A5419" i="71"/>
  <c r="B5419" i="71"/>
  <c r="A5420" i="71"/>
  <c r="B5420" i="71"/>
  <c r="A5421" i="71"/>
  <c r="B5421" i="71"/>
  <c r="A5422" i="71"/>
  <c r="B5422" i="71"/>
  <c r="A5423" i="71"/>
  <c r="B5423" i="71"/>
  <c r="A5424" i="71"/>
  <c r="B5424" i="71"/>
  <c r="A5425" i="71"/>
  <c r="B5425" i="71"/>
  <c r="A5426" i="71"/>
  <c r="B5426" i="71"/>
  <c r="A5427" i="71"/>
  <c r="B5427" i="71"/>
  <c r="A5428" i="71"/>
  <c r="B5428" i="71"/>
  <c r="A5429" i="71"/>
  <c r="B5429" i="71"/>
  <c r="A5430" i="71"/>
  <c r="B5430" i="71"/>
  <c r="A5431" i="71"/>
  <c r="B5431" i="71"/>
  <c r="A5432" i="71"/>
  <c r="B5432" i="71"/>
  <c r="A5433" i="71"/>
  <c r="B5433" i="71"/>
  <c r="A5434" i="71"/>
  <c r="B5434" i="71"/>
  <c r="A5435" i="71"/>
  <c r="B5435" i="71"/>
  <c r="A5436" i="71"/>
  <c r="B5436" i="71"/>
  <c r="A5437" i="71"/>
  <c r="B5437" i="71"/>
  <c r="A5438" i="71"/>
  <c r="B5438" i="71"/>
  <c r="A5439" i="71"/>
  <c r="B5439" i="71"/>
  <c r="A5440" i="71"/>
  <c r="B5440" i="71"/>
  <c r="A5441" i="71"/>
  <c r="B5441" i="71"/>
  <c r="A5442" i="71"/>
  <c r="B5442" i="71"/>
  <c r="A5443" i="71"/>
  <c r="B5443" i="71"/>
  <c r="A5444" i="71"/>
  <c r="B5444" i="71"/>
  <c r="A5445" i="71"/>
  <c r="B5445" i="71"/>
  <c r="A5446" i="71"/>
  <c r="B5446" i="71"/>
  <c r="A5447" i="71"/>
  <c r="B5447" i="71"/>
  <c r="A5448" i="71"/>
  <c r="B5448" i="71"/>
  <c r="A5449" i="71"/>
  <c r="B5449" i="71"/>
  <c r="A5450" i="71"/>
  <c r="B5450" i="71"/>
  <c r="A5451" i="71"/>
  <c r="B5451" i="71"/>
  <c r="A5452" i="71"/>
  <c r="B5452" i="71"/>
  <c r="A5453" i="71"/>
  <c r="B5453" i="71"/>
  <c r="A5454" i="71"/>
  <c r="B5454" i="71"/>
  <c r="A5455" i="71"/>
  <c r="B5455" i="71"/>
  <c r="A5456" i="71"/>
  <c r="B5456" i="71"/>
  <c r="A5457" i="71"/>
  <c r="B5457" i="71"/>
  <c r="A5458" i="71"/>
  <c r="B5458" i="71"/>
  <c r="A5459" i="71"/>
  <c r="B5459" i="71"/>
  <c r="A5460" i="71"/>
  <c r="B5460" i="71"/>
  <c r="A5461" i="71"/>
  <c r="B5461" i="71"/>
  <c r="A5462" i="71"/>
  <c r="B5462" i="71"/>
  <c r="A5463" i="71"/>
  <c r="B5463" i="71"/>
  <c r="A5464" i="71"/>
  <c r="B5464" i="71"/>
  <c r="A5465" i="71"/>
  <c r="B5465" i="71"/>
  <c r="A5466" i="71"/>
  <c r="B5466" i="71"/>
  <c r="A5467" i="71"/>
  <c r="B5467" i="71"/>
  <c r="A5468" i="71"/>
  <c r="B5468" i="71"/>
  <c r="A5469" i="71"/>
  <c r="B5469" i="71"/>
  <c r="A5470" i="71"/>
  <c r="B5470" i="71"/>
  <c r="A5471" i="71"/>
  <c r="B5471" i="71"/>
  <c r="A5472" i="71"/>
  <c r="B5472" i="71"/>
  <c r="A5473" i="71"/>
  <c r="B5473" i="71"/>
  <c r="A5474" i="71"/>
  <c r="B5474" i="71"/>
  <c r="A5475" i="71"/>
  <c r="B5475" i="71"/>
  <c r="A5476" i="71"/>
  <c r="B5476" i="71"/>
  <c r="A5477" i="71"/>
  <c r="B5477" i="71"/>
  <c r="A5478" i="71"/>
  <c r="B5478" i="71"/>
  <c r="A5479" i="71"/>
  <c r="B5479" i="71"/>
  <c r="A5480" i="71"/>
  <c r="B5480" i="71"/>
  <c r="A5481" i="71"/>
  <c r="B5481" i="71"/>
  <c r="A5482" i="71"/>
  <c r="B5482" i="71"/>
  <c r="A5483" i="71"/>
  <c r="B5483" i="71"/>
  <c r="A5484" i="71"/>
  <c r="B5484" i="71"/>
  <c r="A5485" i="71"/>
  <c r="B5485" i="71"/>
  <c r="A5486" i="71"/>
  <c r="B5486" i="71"/>
  <c r="A5487" i="71"/>
  <c r="B5487" i="71"/>
  <c r="A5488" i="71"/>
  <c r="B5488" i="71"/>
  <c r="A5489" i="71"/>
  <c r="B5489" i="71"/>
  <c r="A5490" i="71"/>
  <c r="B5490" i="71"/>
  <c r="A5491" i="71"/>
  <c r="B5491" i="71"/>
  <c r="A5492" i="71"/>
  <c r="B5492" i="71"/>
  <c r="A5493" i="71"/>
  <c r="B5493" i="71"/>
  <c r="A5494" i="71"/>
  <c r="B5494" i="71"/>
  <c r="A5495" i="71"/>
  <c r="B5495" i="71"/>
  <c r="A5496" i="71"/>
  <c r="B5496" i="71"/>
  <c r="A5497" i="71"/>
  <c r="B5497" i="71"/>
  <c r="A5498" i="71"/>
  <c r="B5498" i="71"/>
  <c r="A5499" i="71"/>
  <c r="B5499" i="71"/>
  <c r="A5500" i="71"/>
  <c r="B5500" i="71"/>
  <c r="A5501" i="71"/>
  <c r="B5501" i="71"/>
  <c r="A5502" i="71"/>
  <c r="B5502" i="71"/>
  <c r="A5503" i="71"/>
  <c r="B5503" i="71"/>
  <c r="A5504" i="71"/>
  <c r="B5504" i="71"/>
  <c r="A5505" i="71"/>
  <c r="B5505" i="71"/>
  <c r="A5506" i="71"/>
  <c r="B5506" i="71"/>
  <c r="A5507" i="71"/>
  <c r="B5507" i="71"/>
  <c r="A5508" i="71"/>
  <c r="B5508" i="71"/>
  <c r="A5509" i="71"/>
  <c r="B5509" i="71"/>
  <c r="A5510" i="71"/>
  <c r="B5510" i="71"/>
  <c r="A5511" i="71"/>
  <c r="B5511" i="71"/>
  <c r="A5512" i="71"/>
  <c r="B5512" i="71"/>
  <c r="A5513" i="71"/>
  <c r="B5513" i="71"/>
  <c r="A5514" i="71"/>
  <c r="B5514" i="71"/>
  <c r="A5515" i="71"/>
  <c r="B5515" i="71"/>
  <c r="A5516" i="71"/>
  <c r="B5516" i="71"/>
  <c r="A5517" i="71"/>
  <c r="B5517" i="71"/>
  <c r="A5518" i="71"/>
  <c r="B5518" i="71"/>
  <c r="A5519" i="71"/>
  <c r="B5519" i="71"/>
  <c r="A5520" i="71"/>
  <c r="B5520" i="71"/>
  <c r="A5521" i="71"/>
  <c r="B5521" i="71"/>
  <c r="A5522" i="71"/>
  <c r="B5522" i="71"/>
  <c r="A5523" i="71"/>
  <c r="B5523" i="71"/>
  <c r="A5524" i="71"/>
  <c r="B5524" i="71"/>
  <c r="A5525" i="71"/>
  <c r="B5525" i="71"/>
  <c r="A5526" i="71"/>
  <c r="B5526" i="71"/>
  <c r="A5527" i="71"/>
  <c r="B5527" i="71"/>
  <c r="A5528" i="71"/>
  <c r="B5528" i="71"/>
  <c r="A5529" i="71"/>
  <c r="B5529" i="71"/>
  <c r="A5530" i="71"/>
  <c r="B5530" i="71"/>
  <c r="A5531" i="71"/>
  <c r="B5531" i="71"/>
  <c r="A5532" i="71"/>
  <c r="B5532" i="71"/>
  <c r="A5533" i="71"/>
  <c r="B5533" i="71"/>
  <c r="A5534" i="71"/>
  <c r="B5534" i="71"/>
  <c r="A5535" i="71"/>
  <c r="B5535" i="71"/>
  <c r="A5536" i="71"/>
  <c r="B5536" i="71"/>
  <c r="A5537" i="71"/>
  <c r="B5537" i="71"/>
  <c r="A5538" i="71"/>
  <c r="B5538" i="71"/>
  <c r="A5539" i="71"/>
  <c r="B5539" i="71"/>
  <c r="A5540" i="71"/>
  <c r="B5540" i="71"/>
  <c r="A5541" i="71"/>
  <c r="B5541" i="71"/>
  <c r="A5542" i="71"/>
  <c r="B5542" i="71"/>
  <c r="A5543" i="71"/>
  <c r="B5543" i="71"/>
  <c r="A5544" i="71"/>
  <c r="B5544" i="71"/>
  <c r="A5545" i="71"/>
  <c r="B5545" i="71"/>
  <c r="A5546" i="71"/>
  <c r="B5546" i="71"/>
  <c r="A5547" i="71"/>
  <c r="B5547" i="71"/>
  <c r="A5548" i="71"/>
  <c r="B5548" i="71"/>
  <c r="A5549" i="71"/>
  <c r="B5549" i="71"/>
  <c r="A5550" i="71"/>
  <c r="B5550" i="71"/>
  <c r="A5551" i="71"/>
  <c r="B5551" i="71"/>
  <c r="A5552" i="71"/>
  <c r="B5552" i="71"/>
  <c r="A5553" i="71"/>
  <c r="B5553" i="71"/>
  <c r="A5554" i="71"/>
  <c r="B5554" i="71"/>
  <c r="A5555" i="71"/>
  <c r="B5555" i="71"/>
  <c r="A5556" i="71"/>
  <c r="B5556" i="71"/>
  <c r="A5557" i="71"/>
  <c r="B5557" i="71"/>
  <c r="A5558" i="71"/>
  <c r="B5558" i="71"/>
  <c r="A5559" i="71"/>
  <c r="B5559" i="71"/>
  <c r="A5560" i="71"/>
  <c r="B5560" i="71"/>
  <c r="A5561" i="71"/>
  <c r="B5561" i="71"/>
  <c r="A5562" i="71"/>
  <c r="B5562" i="71"/>
  <c r="A5563" i="71"/>
  <c r="B5563" i="71"/>
  <c r="A5564" i="71"/>
  <c r="B5564" i="71"/>
  <c r="A5565" i="71"/>
  <c r="B5565" i="71"/>
  <c r="A5566" i="71"/>
  <c r="B5566" i="71"/>
  <c r="A5567" i="71"/>
  <c r="B5567" i="71"/>
  <c r="A5568" i="71"/>
  <c r="B5568" i="71"/>
  <c r="A5569" i="71"/>
  <c r="B5569" i="71"/>
  <c r="A5570" i="71"/>
  <c r="B5570" i="71"/>
  <c r="A5571" i="71"/>
  <c r="B5571" i="71"/>
  <c r="A5572" i="71"/>
  <c r="B5572" i="71"/>
  <c r="A5573" i="71"/>
  <c r="B5573" i="71"/>
  <c r="A5574" i="71"/>
  <c r="B5574" i="71"/>
  <c r="A5575" i="71"/>
  <c r="B5575" i="71"/>
  <c r="A5576" i="71"/>
  <c r="B5576" i="71"/>
  <c r="A5577" i="71"/>
  <c r="B5577" i="71"/>
  <c r="A5578" i="71"/>
  <c r="B5578" i="71"/>
  <c r="A5579" i="71"/>
  <c r="B5579" i="71"/>
  <c r="A5580" i="71"/>
  <c r="B5580" i="71"/>
  <c r="A5581" i="71"/>
  <c r="B5581" i="71"/>
  <c r="A5582" i="71"/>
  <c r="B5582" i="71"/>
  <c r="A5583" i="71"/>
  <c r="B5583" i="71"/>
  <c r="A5584" i="71"/>
  <c r="B5584" i="71"/>
  <c r="A5585" i="71"/>
  <c r="B5585" i="71"/>
  <c r="A5586" i="71"/>
  <c r="B5586" i="71"/>
  <c r="A5587" i="71"/>
  <c r="B5587" i="71"/>
  <c r="A5588" i="71"/>
  <c r="B5588" i="71"/>
  <c r="A5589" i="71"/>
  <c r="B5589" i="71"/>
  <c r="A5590" i="71"/>
  <c r="B5590" i="71"/>
  <c r="A5591" i="71"/>
  <c r="B5591" i="71"/>
  <c r="A5592" i="71"/>
  <c r="B5592" i="71"/>
  <c r="A5593" i="71"/>
  <c r="B5593" i="71"/>
  <c r="A5594" i="71"/>
  <c r="B5594" i="71"/>
  <c r="A5595" i="71"/>
  <c r="B5595" i="71"/>
  <c r="A5596" i="71"/>
  <c r="B5596" i="71"/>
  <c r="A5597" i="71"/>
  <c r="B5597" i="71"/>
  <c r="A5598" i="71"/>
  <c r="B5598" i="71"/>
  <c r="A5599" i="71"/>
  <c r="B5599" i="71"/>
  <c r="A5600" i="71"/>
  <c r="B5600" i="71"/>
  <c r="A5601" i="71"/>
  <c r="B5601" i="71"/>
  <c r="A5602" i="71"/>
  <c r="B5602" i="71"/>
  <c r="A5603" i="71"/>
  <c r="B5603" i="71"/>
  <c r="A5604" i="71"/>
  <c r="B5604" i="71"/>
  <c r="A5605" i="71"/>
  <c r="B5605" i="71"/>
  <c r="A5606" i="71"/>
  <c r="B5606" i="71"/>
  <c r="A5607" i="71"/>
  <c r="B5607" i="71"/>
  <c r="A5608" i="71"/>
  <c r="B5608" i="71"/>
  <c r="A5609" i="71"/>
  <c r="B5609" i="71"/>
  <c r="A5610" i="71"/>
  <c r="B5610" i="71"/>
  <c r="A5611" i="71"/>
  <c r="B5611" i="71"/>
  <c r="A5612" i="71"/>
  <c r="B5612" i="71"/>
  <c r="A5613" i="71"/>
  <c r="B5613" i="71"/>
  <c r="A5614" i="71"/>
  <c r="B5614" i="71"/>
  <c r="A5615" i="71"/>
  <c r="B5615" i="71"/>
  <c r="A5616" i="71"/>
  <c r="B5616" i="71"/>
  <c r="A5617" i="71"/>
  <c r="B5617" i="71"/>
  <c r="A5618" i="71"/>
  <c r="B5618" i="71"/>
  <c r="A5619" i="71"/>
  <c r="B5619" i="71"/>
  <c r="A5620" i="71"/>
  <c r="B5620" i="71"/>
  <c r="A5621" i="71"/>
  <c r="B5621" i="71"/>
  <c r="A5622" i="71"/>
  <c r="B5622" i="71"/>
  <c r="A5623" i="71"/>
  <c r="B5623" i="71"/>
  <c r="A5624" i="71"/>
  <c r="B5624" i="71"/>
  <c r="A5625" i="71"/>
  <c r="B5625" i="71"/>
  <c r="A5626" i="71"/>
  <c r="B5626" i="71"/>
  <c r="A5627" i="71"/>
  <c r="B5627" i="71"/>
  <c r="A5628" i="71"/>
  <c r="B5628" i="71"/>
  <c r="A5629" i="71"/>
  <c r="B5629" i="71"/>
  <c r="A5630" i="71"/>
  <c r="B5630" i="71"/>
  <c r="A5631" i="71"/>
  <c r="B5631" i="71"/>
  <c r="A5632" i="71"/>
  <c r="B5632" i="71"/>
  <c r="A5633" i="71"/>
  <c r="B5633" i="71"/>
  <c r="A5634" i="71"/>
  <c r="B5634" i="71"/>
  <c r="A5635" i="71"/>
  <c r="B5635" i="71"/>
  <c r="A5636" i="71"/>
  <c r="B5636" i="71"/>
  <c r="A5637" i="71"/>
  <c r="B5637" i="71"/>
  <c r="A5638" i="71"/>
  <c r="B5638" i="71"/>
  <c r="A5639" i="71"/>
  <c r="B5639" i="71"/>
  <c r="A5640" i="71"/>
  <c r="B5640" i="71"/>
  <c r="A5641" i="71"/>
  <c r="B5641" i="71"/>
  <c r="A5642" i="71"/>
  <c r="B5642" i="71"/>
  <c r="A5643" i="71"/>
  <c r="B5643" i="71"/>
  <c r="A5644" i="71"/>
  <c r="B5644" i="71"/>
  <c r="A5645" i="71"/>
  <c r="B5645" i="71"/>
  <c r="A5646" i="71"/>
  <c r="B5646" i="71"/>
  <c r="A5647" i="71"/>
  <c r="B5647" i="71"/>
  <c r="A5648" i="71"/>
  <c r="B5648" i="71"/>
  <c r="A5649" i="71"/>
  <c r="B5649" i="71"/>
  <c r="A5650" i="71"/>
  <c r="B5650" i="71"/>
  <c r="A5651" i="71"/>
  <c r="B5651" i="71"/>
  <c r="A5652" i="71"/>
  <c r="B5652" i="71"/>
  <c r="A5653" i="71"/>
  <c r="B5653" i="71"/>
  <c r="A5654" i="71"/>
  <c r="B5654" i="71"/>
  <c r="A5655" i="71"/>
  <c r="B5655" i="71"/>
  <c r="A5656" i="71"/>
  <c r="B5656" i="71"/>
  <c r="A5657" i="71"/>
  <c r="B5657" i="71"/>
  <c r="A5658" i="71"/>
  <c r="B5658" i="71"/>
  <c r="A5659" i="71"/>
  <c r="B5659" i="71"/>
  <c r="A5660" i="71"/>
  <c r="B5660" i="71"/>
  <c r="A5661" i="71"/>
  <c r="B5661" i="71"/>
  <c r="A5662" i="71"/>
  <c r="B5662" i="71"/>
  <c r="A5663" i="71"/>
  <c r="B5663" i="71"/>
  <c r="A5664" i="71"/>
  <c r="B5664" i="71"/>
  <c r="A5665" i="71"/>
  <c r="B5665" i="71"/>
  <c r="A5666" i="71"/>
  <c r="B5666" i="71"/>
  <c r="A5667" i="71"/>
  <c r="B5667" i="71"/>
  <c r="A5668" i="71"/>
  <c r="B5668" i="71"/>
  <c r="A5669" i="71"/>
  <c r="B5669" i="71"/>
  <c r="A5670" i="71"/>
  <c r="B5670" i="71"/>
  <c r="A5671" i="71"/>
  <c r="B5671" i="71"/>
  <c r="A5672" i="71"/>
  <c r="B5672" i="71"/>
  <c r="A5673" i="71"/>
  <c r="B5673" i="71"/>
  <c r="A5674" i="71"/>
  <c r="B5674" i="71"/>
  <c r="A5675" i="71"/>
  <c r="B5675" i="71"/>
  <c r="A5676" i="71"/>
  <c r="B5676" i="71"/>
  <c r="A5677" i="71"/>
  <c r="B5677" i="71"/>
  <c r="A5678" i="71"/>
  <c r="B5678" i="71"/>
  <c r="A5679" i="71"/>
  <c r="B5679" i="71"/>
  <c r="A5680" i="71"/>
  <c r="B5680" i="71"/>
  <c r="A5681" i="71"/>
  <c r="B5681" i="71"/>
  <c r="A5682" i="71"/>
  <c r="B5682" i="71"/>
  <c r="A5683" i="71"/>
  <c r="B5683" i="71"/>
  <c r="A5684" i="71"/>
  <c r="B5684" i="71"/>
  <c r="A5685" i="71"/>
  <c r="B5685" i="71"/>
  <c r="A5686" i="71"/>
  <c r="B5686" i="71"/>
  <c r="A5687" i="71"/>
  <c r="B5687" i="71"/>
  <c r="A5688" i="71"/>
  <c r="B5688" i="71"/>
  <c r="A5689" i="71"/>
  <c r="B5689" i="71"/>
  <c r="A5690" i="71"/>
  <c r="B5690" i="71"/>
  <c r="A5691" i="71"/>
  <c r="B5691" i="71"/>
  <c r="A5692" i="71"/>
  <c r="B5692" i="71"/>
  <c r="A5693" i="71"/>
  <c r="B5693" i="71"/>
  <c r="A5694" i="71"/>
  <c r="B5694" i="71"/>
  <c r="A5695" i="71"/>
  <c r="B5695" i="71"/>
  <c r="A5696" i="71"/>
  <c r="B5696" i="71"/>
  <c r="A5697" i="71"/>
  <c r="B5697" i="71"/>
  <c r="A5698" i="71"/>
  <c r="B5698" i="71"/>
  <c r="A5699" i="71"/>
  <c r="B5699" i="71"/>
  <c r="A5700" i="71"/>
  <c r="B5700" i="71"/>
  <c r="A5701" i="71"/>
  <c r="B5701" i="71"/>
  <c r="A5702" i="71"/>
  <c r="B5702" i="71"/>
  <c r="A5703" i="71"/>
  <c r="B5703" i="71"/>
  <c r="A5704" i="71"/>
  <c r="B5704" i="71"/>
  <c r="A5705" i="71"/>
  <c r="B5705" i="71"/>
  <c r="A5706" i="71"/>
  <c r="B5706" i="71"/>
  <c r="A5707" i="71"/>
  <c r="B5707" i="71"/>
  <c r="A5708" i="71"/>
  <c r="B5708" i="71"/>
  <c r="A5709" i="71"/>
  <c r="B5709" i="71"/>
  <c r="A5710" i="71"/>
  <c r="B5710" i="71"/>
  <c r="A5711" i="71"/>
  <c r="B5711" i="71"/>
  <c r="A5712" i="71"/>
  <c r="B5712" i="71"/>
  <c r="A5713" i="71"/>
  <c r="B5713" i="71"/>
  <c r="A5714" i="71"/>
  <c r="B5714" i="71"/>
  <c r="A5715" i="71"/>
  <c r="B5715" i="71"/>
  <c r="A5716" i="71"/>
  <c r="B5716" i="71"/>
  <c r="A5717" i="71"/>
  <c r="B5717" i="71"/>
  <c r="A5718" i="71"/>
  <c r="B5718" i="71"/>
  <c r="A5719" i="71"/>
  <c r="B5719" i="71"/>
  <c r="A5720" i="71"/>
  <c r="B5720" i="71"/>
  <c r="A5721" i="71"/>
  <c r="B5721" i="71"/>
  <c r="A5722" i="71"/>
  <c r="B5722" i="71"/>
  <c r="A5723" i="71"/>
  <c r="B5723" i="71"/>
  <c r="A5724" i="71"/>
  <c r="B5724" i="71"/>
  <c r="A5725" i="71"/>
  <c r="B5725" i="71"/>
  <c r="A5726" i="71"/>
  <c r="B5726" i="71"/>
  <c r="A5727" i="71"/>
  <c r="B5727" i="71"/>
  <c r="A5728" i="71"/>
  <c r="B5728" i="71"/>
  <c r="A5729" i="71"/>
  <c r="B5729" i="71"/>
  <c r="A5730" i="71"/>
  <c r="B5730" i="71"/>
  <c r="A5731" i="71"/>
  <c r="B5731" i="71"/>
  <c r="A5732" i="71"/>
  <c r="B5732" i="71"/>
  <c r="A5733" i="71"/>
  <c r="B5733" i="71"/>
  <c r="A5734" i="71"/>
  <c r="B5734" i="71"/>
  <c r="A5735" i="71"/>
  <c r="B5735" i="71"/>
  <c r="A5736" i="71"/>
  <c r="B5736" i="71"/>
  <c r="A5737" i="71"/>
  <c r="B5737" i="71"/>
  <c r="A5738" i="71"/>
  <c r="B5738" i="71"/>
  <c r="A5739" i="71"/>
  <c r="B5739" i="71"/>
  <c r="A5740" i="71"/>
  <c r="B5740" i="71"/>
  <c r="A5741" i="71"/>
  <c r="B5741" i="71"/>
  <c r="A5742" i="71"/>
  <c r="B5742" i="71"/>
  <c r="A5743" i="71"/>
  <c r="B5743" i="71"/>
  <c r="A5744" i="71"/>
  <c r="B5744" i="71"/>
  <c r="A5745" i="71"/>
  <c r="B5745" i="71"/>
  <c r="A5746" i="71"/>
  <c r="B5746" i="71"/>
  <c r="A5747" i="71"/>
  <c r="B5747" i="71"/>
  <c r="A5748" i="71"/>
  <c r="B5748" i="71"/>
  <c r="A5749" i="71"/>
  <c r="B5749" i="71"/>
  <c r="A5750" i="71"/>
  <c r="B5750" i="71"/>
  <c r="A5751" i="71"/>
  <c r="B5751" i="71"/>
  <c r="A5752" i="71"/>
  <c r="B5752" i="71"/>
  <c r="A5753" i="71"/>
  <c r="B5753" i="71"/>
  <c r="A5754" i="71"/>
  <c r="B5754" i="71"/>
  <c r="A5755" i="71"/>
  <c r="B5755" i="71"/>
  <c r="A5756" i="71"/>
  <c r="B5756" i="71"/>
  <c r="A5757" i="71"/>
  <c r="B5757" i="71"/>
  <c r="A5758" i="71"/>
  <c r="B5758" i="71"/>
  <c r="A5759" i="71"/>
  <c r="B5759" i="71"/>
  <c r="A5760" i="71"/>
  <c r="B5760" i="71"/>
  <c r="A5761" i="71"/>
  <c r="B5761" i="71"/>
  <c r="A5762" i="71"/>
  <c r="B5762" i="71"/>
  <c r="A5763" i="71"/>
  <c r="B5763" i="71"/>
  <c r="A5764" i="71"/>
  <c r="B5764" i="71"/>
  <c r="A5765" i="71"/>
  <c r="B5765" i="71"/>
  <c r="A5766" i="71"/>
  <c r="B5766" i="71"/>
  <c r="A5767" i="71"/>
  <c r="B5767" i="71"/>
  <c r="A5768" i="71"/>
  <c r="B5768" i="71"/>
  <c r="A5769" i="71"/>
  <c r="B5769" i="71"/>
  <c r="A5770" i="71"/>
  <c r="B5770" i="71"/>
  <c r="A5771" i="71"/>
  <c r="B5771" i="71"/>
  <c r="A5772" i="71"/>
  <c r="B5772" i="71"/>
  <c r="A5773" i="71"/>
  <c r="B5773" i="71"/>
  <c r="A5774" i="71"/>
  <c r="B5774" i="71"/>
  <c r="A5775" i="71"/>
  <c r="B5775" i="71"/>
  <c r="A5776" i="71"/>
  <c r="B5776" i="71"/>
  <c r="A5777" i="71"/>
  <c r="B5777" i="71"/>
  <c r="A5778" i="71"/>
  <c r="B5778" i="71"/>
  <c r="A5779" i="71"/>
  <c r="B5779" i="71"/>
  <c r="A5780" i="71"/>
  <c r="B5780" i="71"/>
  <c r="A5781" i="71"/>
  <c r="B5781" i="71"/>
  <c r="A5782" i="71"/>
  <c r="B5782" i="71"/>
  <c r="A5783" i="71"/>
  <c r="B5783" i="71"/>
  <c r="A5784" i="71"/>
  <c r="B5784" i="71"/>
  <c r="A5785" i="71"/>
  <c r="B5785" i="71"/>
  <c r="A5786" i="71"/>
  <c r="B5786" i="71"/>
  <c r="A5787" i="71"/>
  <c r="B5787" i="71"/>
  <c r="A5788" i="71"/>
  <c r="B5788" i="71"/>
  <c r="A5789" i="71"/>
  <c r="B5789" i="71"/>
  <c r="A5790" i="71"/>
  <c r="B5790" i="71"/>
  <c r="A5791" i="71"/>
  <c r="B5791" i="71"/>
  <c r="A5792" i="71"/>
  <c r="B5792" i="71"/>
  <c r="A5793" i="71"/>
  <c r="B5793" i="71"/>
  <c r="A5794" i="71"/>
  <c r="B5794" i="71"/>
  <c r="A5795" i="71"/>
  <c r="B5795" i="71"/>
  <c r="A5796" i="71"/>
  <c r="B5796" i="71"/>
  <c r="A5797" i="71"/>
  <c r="B5797" i="71"/>
  <c r="A5798" i="71"/>
  <c r="B5798" i="71"/>
  <c r="A5799" i="71"/>
  <c r="B5799" i="71"/>
  <c r="A5800" i="71"/>
  <c r="B5800" i="71"/>
  <c r="A5801" i="71"/>
  <c r="B5801" i="71"/>
  <c r="A5802" i="71"/>
  <c r="B5802" i="71"/>
  <c r="A5803" i="71"/>
  <c r="B5803" i="71"/>
  <c r="A5804" i="71"/>
  <c r="B5804" i="71"/>
  <c r="A5805" i="71"/>
  <c r="B5805" i="71"/>
  <c r="A5806" i="71"/>
  <c r="B5806" i="71"/>
  <c r="A5807" i="71"/>
  <c r="B5807" i="71"/>
  <c r="A5808" i="71"/>
  <c r="B5808" i="71"/>
  <c r="A5809" i="71"/>
  <c r="B5809" i="71"/>
  <c r="A5810" i="71"/>
  <c r="B5810" i="71"/>
  <c r="A5811" i="71"/>
  <c r="B5811" i="71"/>
  <c r="A5812" i="71"/>
  <c r="B5812" i="71"/>
  <c r="A5813" i="71"/>
  <c r="B5813" i="71"/>
  <c r="A5814" i="71"/>
  <c r="B5814" i="71"/>
  <c r="A5815" i="71"/>
  <c r="B5815" i="71"/>
  <c r="A5816" i="71"/>
  <c r="B5816" i="71"/>
  <c r="A5817" i="71"/>
  <c r="B5817" i="71"/>
  <c r="A5818" i="71"/>
  <c r="B5818" i="71"/>
  <c r="A5819" i="71"/>
  <c r="B5819" i="71"/>
  <c r="A5820" i="71"/>
  <c r="B5820" i="71"/>
  <c r="A5821" i="71"/>
  <c r="B5821" i="71"/>
  <c r="A5822" i="71"/>
  <c r="B5822" i="71"/>
  <c r="A5823" i="71"/>
  <c r="B5823" i="71"/>
  <c r="A5824" i="71"/>
  <c r="B5824" i="71"/>
  <c r="A5825" i="71"/>
  <c r="B5825" i="71"/>
  <c r="A5826" i="71"/>
  <c r="B5826" i="71"/>
  <c r="A5827" i="71"/>
  <c r="B5827" i="71"/>
  <c r="A5828" i="71"/>
  <c r="B5828" i="71"/>
  <c r="A5829" i="71"/>
  <c r="B5829" i="71"/>
  <c r="A5830" i="71"/>
  <c r="B5830" i="71"/>
  <c r="A5831" i="71"/>
  <c r="B5831" i="71"/>
  <c r="A5832" i="71"/>
  <c r="B5832" i="71"/>
  <c r="A5833" i="71"/>
  <c r="B5833" i="71"/>
  <c r="A5834" i="71"/>
  <c r="B5834" i="71"/>
  <c r="A5835" i="71"/>
  <c r="B5835" i="71"/>
  <c r="A5836" i="71"/>
  <c r="B5836" i="71"/>
  <c r="A5837" i="71"/>
  <c r="B5837" i="71"/>
  <c r="A5838" i="71"/>
  <c r="B5838" i="71"/>
  <c r="A5839" i="71"/>
  <c r="B5839" i="71"/>
  <c r="A5840" i="71"/>
  <c r="B5840" i="71"/>
  <c r="A5841" i="71"/>
  <c r="B5841" i="71"/>
  <c r="A5842" i="71"/>
  <c r="B5842" i="71"/>
  <c r="A5843" i="71"/>
  <c r="B5843" i="71"/>
  <c r="A5844" i="71"/>
  <c r="B5844" i="71"/>
  <c r="A5845" i="71"/>
  <c r="B5845" i="71"/>
  <c r="A5846" i="71"/>
  <c r="B5846" i="71"/>
  <c r="A5847" i="71"/>
  <c r="B5847" i="71"/>
  <c r="A5848" i="71"/>
  <c r="B5848" i="71"/>
  <c r="A5849" i="71"/>
  <c r="B5849" i="71"/>
  <c r="A5850" i="71"/>
  <c r="B5850" i="71"/>
  <c r="A5851" i="71"/>
  <c r="B5851" i="71"/>
  <c r="A5852" i="71"/>
  <c r="B5852" i="71"/>
  <c r="A5853" i="71"/>
  <c r="B5853" i="71"/>
  <c r="A5854" i="71"/>
  <c r="B5854" i="71"/>
  <c r="A5855" i="71"/>
  <c r="B5855" i="71"/>
  <c r="A5856" i="71"/>
  <c r="B5856" i="71"/>
  <c r="A5857" i="71"/>
  <c r="B5857" i="71"/>
  <c r="A5858" i="71"/>
  <c r="B5858" i="71"/>
  <c r="A5859" i="71"/>
  <c r="B5859" i="71"/>
  <c r="A5860" i="71"/>
  <c r="B5860" i="71"/>
  <c r="A5861" i="71"/>
  <c r="B5861" i="71"/>
  <c r="A5862" i="71"/>
  <c r="B5862" i="71"/>
  <c r="A5863" i="71"/>
  <c r="B5863" i="71"/>
  <c r="A5864" i="71"/>
  <c r="B5864" i="71"/>
  <c r="A5865" i="71"/>
  <c r="B5865" i="71"/>
  <c r="A5866" i="71"/>
  <c r="B5866" i="71"/>
  <c r="A5867" i="71"/>
  <c r="B5867" i="71"/>
  <c r="A5868" i="71"/>
  <c r="B5868" i="71"/>
  <c r="A5869" i="71"/>
  <c r="B5869" i="71"/>
  <c r="A5870" i="71"/>
  <c r="B5870" i="71"/>
  <c r="A5871" i="71"/>
  <c r="B5871" i="71"/>
  <c r="A5872" i="71"/>
  <c r="B5872" i="71"/>
  <c r="A5873" i="71"/>
  <c r="B5873" i="71"/>
  <c r="A5874" i="71"/>
  <c r="B5874" i="71"/>
  <c r="A5875" i="71"/>
  <c r="B5875" i="71"/>
  <c r="A5876" i="71"/>
  <c r="B5876" i="71"/>
  <c r="A5877" i="71"/>
  <c r="B5877" i="71"/>
  <c r="A5878" i="71"/>
  <c r="B5878" i="71"/>
  <c r="A5879" i="71"/>
  <c r="B5879" i="71"/>
  <c r="A5880" i="71"/>
  <c r="B5880" i="71"/>
  <c r="A5881" i="71"/>
  <c r="B5881" i="71"/>
  <c r="A5882" i="71"/>
  <c r="B5882" i="71"/>
  <c r="A5883" i="71"/>
  <c r="B5883" i="71"/>
  <c r="A5884" i="71"/>
  <c r="B5884" i="71"/>
  <c r="A5885" i="71"/>
  <c r="B5885" i="71"/>
  <c r="A5886" i="71"/>
  <c r="B5886" i="71"/>
  <c r="A5887" i="71"/>
  <c r="B5887" i="71"/>
  <c r="A5888" i="71"/>
  <c r="B5888" i="71"/>
  <c r="A5889" i="71"/>
  <c r="B5889" i="71"/>
  <c r="A5890" i="71"/>
  <c r="B5890" i="71"/>
  <c r="A5891" i="71"/>
  <c r="B5891" i="71"/>
  <c r="A5892" i="71"/>
  <c r="B5892" i="71"/>
  <c r="A5893" i="71"/>
  <c r="B5893" i="71"/>
  <c r="A5894" i="71"/>
  <c r="B5894" i="71"/>
  <c r="A5895" i="71"/>
  <c r="B5895" i="71"/>
  <c r="A5896" i="71"/>
  <c r="B5896" i="71"/>
  <c r="A5897" i="71"/>
  <c r="B5897" i="71"/>
  <c r="A5898" i="71"/>
  <c r="B5898" i="71"/>
  <c r="A5899" i="71"/>
  <c r="B5899" i="71"/>
  <c r="A5900" i="71"/>
  <c r="B5900" i="71"/>
  <c r="A5901" i="71"/>
  <c r="B5901" i="71"/>
  <c r="A5902" i="71"/>
  <c r="B5902" i="71"/>
  <c r="A5903" i="71"/>
  <c r="B5903" i="71"/>
  <c r="A5904" i="71"/>
  <c r="B5904" i="71"/>
  <c r="A5905" i="71"/>
  <c r="B5905" i="71"/>
  <c r="A5906" i="71"/>
  <c r="B5906" i="71"/>
  <c r="A5907" i="71"/>
  <c r="B5907" i="71"/>
  <c r="A5908" i="71"/>
  <c r="B5908" i="71"/>
  <c r="A5909" i="71"/>
  <c r="B5909" i="71"/>
  <c r="A5910" i="71"/>
  <c r="B5910" i="71"/>
  <c r="A5911" i="71"/>
  <c r="B5911" i="71"/>
  <c r="A5912" i="71"/>
  <c r="B5912" i="71"/>
  <c r="A5913" i="71"/>
  <c r="B5913" i="71"/>
  <c r="A5914" i="71"/>
  <c r="B5914" i="71"/>
  <c r="A5915" i="71"/>
  <c r="B5915" i="71"/>
  <c r="A5916" i="71"/>
  <c r="B5916" i="71"/>
  <c r="A5917" i="71"/>
  <c r="B5917" i="71"/>
  <c r="A5918" i="71"/>
  <c r="B5918" i="71"/>
  <c r="A5919" i="71"/>
  <c r="B5919" i="71"/>
  <c r="A5920" i="71"/>
  <c r="B5920" i="71"/>
  <c r="A5921" i="71"/>
  <c r="B5921" i="71"/>
  <c r="A5922" i="71"/>
  <c r="B5922" i="71"/>
  <c r="A5923" i="71"/>
  <c r="B5923" i="71"/>
  <c r="A5924" i="71"/>
  <c r="B5924" i="71"/>
  <c r="A5925" i="71"/>
  <c r="B5925" i="71"/>
  <c r="A5926" i="71"/>
  <c r="B5926" i="71"/>
  <c r="A5927" i="71"/>
  <c r="B5927" i="71"/>
  <c r="A5928" i="71"/>
  <c r="B5928" i="71"/>
  <c r="A5929" i="71"/>
  <c r="B5929" i="71"/>
  <c r="A5930" i="71"/>
  <c r="B5930" i="71"/>
  <c r="A5931" i="71"/>
  <c r="B5931" i="71"/>
  <c r="A5932" i="71"/>
  <c r="B5932" i="71"/>
  <c r="A5933" i="71"/>
  <c r="B5933" i="71"/>
  <c r="A5934" i="71"/>
  <c r="B5934" i="71"/>
  <c r="A5935" i="71"/>
  <c r="B5935" i="71"/>
  <c r="A5936" i="71"/>
  <c r="B5936" i="71"/>
  <c r="A5937" i="71"/>
  <c r="B5937" i="71"/>
  <c r="A5938" i="71"/>
  <c r="B5938" i="71"/>
  <c r="A5939" i="71"/>
  <c r="B5939" i="71"/>
  <c r="A5940" i="71"/>
  <c r="B5940" i="71"/>
  <c r="A5941" i="71"/>
  <c r="B5941" i="71"/>
  <c r="A5942" i="71"/>
  <c r="B5942" i="71"/>
  <c r="A5943" i="71"/>
  <c r="B5943" i="71"/>
  <c r="A5944" i="71"/>
  <c r="B5944" i="71"/>
  <c r="A5945" i="71"/>
  <c r="B5945" i="71"/>
  <c r="A5946" i="71"/>
  <c r="B5946" i="71"/>
  <c r="A5947" i="71"/>
  <c r="B5947" i="71"/>
  <c r="A5948" i="71"/>
  <c r="B5948" i="71"/>
  <c r="A5949" i="71"/>
  <c r="B5949" i="71"/>
  <c r="A5950" i="71"/>
  <c r="B5950" i="71"/>
  <c r="A5951" i="71"/>
  <c r="B5951" i="71"/>
  <c r="A5952" i="71"/>
  <c r="B5952" i="71"/>
  <c r="A5953" i="71"/>
  <c r="B5953" i="71"/>
  <c r="A5954" i="71"/>
  <c r="B5954" i="71"/>
  <c r="A5955" i="71"/>
  <c r="B5955" i="71"/>
  <c r="A5956" i="71"/>
  <c r="B5956" i="71"/>
  <c r="A5957" i="71"/>
  <c r="B5957" i="71"/>
  <c r="A5958" i="71"/>
  <c r="B5958" i="71"/>
  <c r="A5959" i="71"/>
  <c r="B5959" i="71"/>
  <c r="A5960" i="71"/>
  <c r="B5960" i="71"/>
  <c r="A5961" i="71"/>
  <c r="B5961" i="71"/>
  <c r="A5962" i="71"/>
  <c r="B5962" i="71"/>
  <c r="A5963" i="71"/>
  <c r="B5963" i="71"/>
  <c r="A5964" i="71"/>
  <c r="B5964" i="71"/>
  <c r="A5965" i="71"/>
  <c r="B5965" i="71"/>
  <c r="A5966" i="71"/>
  <c r="B5966" i="71"/>
  <c r="A5967" i="71"/>
  <c r="B5967" i="71"/>
  <c r="A5968" i="71"/>
  <c r="B5968" i="71"/>
  <c r="A5969" i="71"/>
  <c r="B5969" i="71"/>
  <c r="A5970" i="71"/>
  <c r="B5970" i="71"/>
  <c r="A5971" i="71"/>
  <c r="B5971" i="71"/>
  <c r="A5972" i="71"/>
  <c r="B5972" i="71"/>
  <c r="A5973" i="71"/>
  <c r="B5973" i="71"/>
  <c r="A5974" i="71"/>
  <c r="B5974" i="71"/>
  <c r="A5975" i="71"/>
  <c r="B5975" i="71"/>
  <c r="A5976" i="71"/>
  <c r="B5976" i="71"/>
  <c r="A5977" i="71"/>
  <c r="B5977" i="71"/>
  <c r="A5978" i="71"/>
  <c r="B5978" i="71"/>
  <c r="A5979" i="71"/>
  <c r="B5979" i="71"/>
  <c r="A5980" i="71"/>
  <c r="B5980" i="71"/>
  <c r="A5981" i="71"/>
  <c r="B5981" i="71"/>
  <c r="A5982" i="71"/>
  <c r="B5982" i="71"/>
  <c r="A5983" i="71"/>
  <c r="B5983" i="71"/>
  <c r="A5984" i="71"/>
  <c r="B5984" i="71"/>
  <c r="A5985" i="71"/>
  <c r="B5985" i="71"/>
  <c r="A5986" i="71"/>
  <c r="B5986" i="71"/>
  <c r="A5987" i="71"/>
  <c r="B5987" i="71"/>
  <c r="A5988" i="71"/>
  <c r="B5988" i="71"/>
  <c r="A5989" i="71"/>
  <c r="B5989" i="71"/>
  <c r="A5990" i="71"/>
  <c r="B5990" i="71"/>
  <c r="A5991" i="71"/>
  <c r="B5991" i="71"/>
  <c r="A5992" i="71"/>
  <c r="B5992" i="71"/>
  <c r="A5993" i="71"/>
  <c r="B5993" i="71"/>
  <c r="A5994" i="71"/>
  <c r="B5994" i="71"/>
  <c r="A5995" i="71"/>
  <c r="B5995" i="71"/>
  <c r="A5996" i="71"/>
  <c r="B5996" i="71"/>
  <c r="A5997" i="71"/>
  <c r="B5997" i="71"/>
  <c r="A5998" i="71"/>
  <c r="B5998" i="71"/>
  <c r="A5999" i="71"/>
  <c r="B5999" i="71"/>
  <c r="A6000" i="71"/>
  <c r="B6000" i="71"/>
  <c r="A6001" i="71"/>
  <c r="B6001" i="71"/>
  <c r="A6002" i="71"/>
  <c r="B6002" i="71"/>
  <c r="A6003" i="71"/>
  <c r="B6003" i="71"/>
  <c r="A6004" i="71"/>
  <c r="B6004" i="71"/>
  <c r="A6005" i="71"/>
  <c r="B6005" i="71"/>
  <c r="A6006" i="71"/>
  <c r="B6006" i="71"/>
  <c r="A6007" i="71"/>
  <c r="B6007" i="71"/>
  <c r="A6008" i="71"/>
  <c r="B6008" i="71"/>
  <c r="A6009" i="71"/>
  <c r="B6009" i="71"/>
  <c r="A6010" i="71"/>
  <c r="B6010" i="71"/>
  <c r="A6011" i="71"/>
  <c r="B6011" i="71"/>
  <c r="A6012" i="71"/>
  <c r="B6012" i="71"/>
  <c r="A6013" i="71"/>
  <c r="B6013" i="71"/>
  <c r="A6014" i="71"/>
  <c r="B6014" i="71"/>
  <c r="A6015" i="71"/>
  <c r="B6015" i="71"/>
  <c r="A6016" i="71"/>
  <c r="B6016" i="71"/>
  <c r="A6017" i="71"/>
  <c r="B6017" i="71"/>
  <c r="A6018" i="71"/>
  <c r="B6018" i="71"/>
  <c r="A6019" i="71"/>
  <c r="B6019" i="71"/>
  <c r="A6020" i="71"/>
  <c r="B6020" i="71"/>
  <c r="A6021" i="71"/>
  <c r="B6021" i="71"/>
  <c r="B2" i="71"/>
  <c r="A2" i="71"/>
  <c r="A15" i="69" l="1"/>
  <c r="D132" i="69" l="1"/>
  <c r="C110" i="69"/>
  <c r="D107" i="69"/>
  <c r="C106" i="69"/>
  <c r="D103" i="69"/>
  <c r="C102" i="69"/>
  <c r="D99" i="69"/>
  <c r="C98" i="69"/>
  <c r="D133" i="69"/>
  <c r="C132" i="69"/>
  <c r="D108" i="69"/>
  <c r="C107" i="69"/>
  <c r="D104" i="69"/>
  <c r="C103" i="69"/>
  <c r="D100" i="69"/>
  <c r="C99" i="69"/>
  <c r="C133" i="69"/>
  <c r="D109" i="69"/>
  <c r="C108" i="69"/>
  <c r="D105" i="69"/>
  <c r="C104" i="69"/>
  <c r="D101" i="69"/>
  <c r="C100" i="69"/>
  <c r="D97" i="69"/>
  <c r="D110" i="69"/>
  <c r="C109" i="69"/>
  <c r="D106" i="69"/>
  <c r="C105" i="69"/>
  <c r="D102" i="69"/>
  <c r="C101" i="69"/>
  <c r="D98" i="69"/>
  <c r="C97" i="69"/>
  <c r="C8" i="69"/>
  <c r="C7" i="69"/>
  <c r="C5" i="69"/>
  <c r="C4" i="69"/>
  <c r="A13" i="69"/>
  <c r="P2" i="69"/>
  <c r="J1" i="69"/>
  <c r="AZ32" i="70"/>
  <c r="AZ33" i="70"/>
  <c r="AZ34" i="70"/>
  <c r="AZ35" i="70"/>
  <c r="AZ36" i="70"/>
  <c r="AT32" i="70"/>
  <c r="AU32" i="70"/>
  <c r="AV32" i="70"/>
  <c r="AW32" i="70"/>
  <c r="AX32" i="70"/>
  <c r="AY32" i="70"/>
  <c r="AT33" i="70"/>
  <c r="AU33" i="70"/>
  <c r="AV33" i="70"/>
  <c r="AW33" i="70"/>
  <c r="AX33" i="70"/>
  <c r="AY33" i="70"/>
  <c r="AT34" i="70"/>
  <c r="AU34" i="70"/>
  <c r="AV34" i="70"/>
  <c r="AW34" i="70"/>
  <c r="AX34" i="70"/>
  <c r="AY34" i="70"/>
  <c r="AT35" i="70"/>
  <c r="AU35" i="70"/>
  <c r="AV35" i="70"/>
  <c r="AW35" i="70"/>
  <c r="AX35" i="70"/>
  <c r="AY35" i="70"/>
  <c r="AT36" i="70"/>
  <c r="AU36" i="70"/>
  <c r="AV36" i="70"/>
  <c r="AW36" i="70"/>
  <c r="AX36" i="70"/>
  <c r="AY36" i="70"/>
  <c r="AU32" i="39"/>
  <c r="AV32" i="39"/>
  <c r="AW32" i="39"/>
  <c r="AX32" i="39"/>
  <c r="AY32" i="39"/>
  <c r="AZ32" i="39"/>
  <c r="AU33" i="39"/>
  <c r="AV33" i="39"/>
  <c r="AW33" i="39"/>
  <c r="AX33" i="39"/>
  <c r="AY33" i="39"/>
  <c r="AZ33" i="39"/>
  <c r="AU34" i="39"/>
  <c r="AV34" i="39"/>
  <c r="AW34" i="39"/>
  <c r="AX34" i="39"/>
  <c r="AY34" i="39"/>
  <c r="AZ34" i="39"/>
  <c r="AU35" i="39"/>
  <c r="AV35" i="39"/>
  <c r="AW35" i="39"/>
  <c r="AX35" i="39"/>
  <c r="AY35" i="39"/>
  <c r="AZ35" i="39"/>
  <c r="AU36" i="39"/>
  <c r="AV36" i="39"/>
  <c r="AW36" i="39"/>
  <c r="AX36" i="39"/>
  <c r="AY36" i="39"/>
  <c r="AZ36" i="39"/>
  <c r="I32" i="39"/>
  <c r="I33" i="39"/>
  <c r="I34" i="39"/>
  <c r="I35" i="39"/>
  <c r="I36" i="39"/>
  <c r="I32" i="70"/>
  <c r="I33" i="70"/>
  <c r="I34" i="70"/>
  <c r="I35" i="70"/>
  <c r="I36" i="70"/>
  <c r="C113" i="69" l="1"/>
  <c r="U50" i="68"/>
  <c r="C121" i="69"/>
  <c r="C134" i="69"/>
  <c r="C135" i="69" s="1"/>
  <c r="D126" i="69"/>
  <c r="D113" i="69"/>
  <c r="C114" i="69"/>
  <c r="C122" i="69"/>
  <c r="C123" i="69"/>
  <c r="D114" i="69"/>
  <c r="D122" i="69"/>
  <c r="C116" i="69"/>
  <c r="C124" i="69"/>
  <c r="D116" i="69"/>
  <c r="D124" i="69"/>
  <c r="D115" i="69"/>
  <c r="D123" i="69"/>
  <c r="D121" i="69"/>
  <c r="C125" i="69"/>
  <c r="C119" i="69"/>
  <c r="C118" i="69"/>
  <c r="C126" i="69"/>
  <c r="C115" i="69"/>
  <c r="C117" i="69"/>
  <c r="D117" i="69"/>
  <c r="D125" i="69"/>
  <c r="D118" i="69"/>
  <c r="C120" i="69"/>
  <c r="D120" i="69"/>
  <c r="D119" i="69"/>
  <c r="D134" i="69"/>
  <c r="D135" i="69" s="1"/>
  <c r="R2" i="69"/>
  <c r="T2" i="69"/>
  <c r="S2" i="69"/>
  <c r="U2" i="69"/>
  <c r="K7" i="69"/>
  <c r="K5" i="69"/>
  <c r="K4" i="69"/>
  <c r="S3" i="69"/>
  <c r="T4" i="69"/>
  <c r="T3" i="69"/>
  <c r="U4" i="69"/>
  <c r="S4" i="69"/>
  <c r="R3" i="69"/>
  <c r="U3" i="69"/>
  <c r="R4" i="69"/>
  <c r="P5" i="69"/>
  <c r="A14" i="69"/>
  <c r="AX38" i="39"/>
  <c r="AW38" i="39"/>
  <c r="AY38" i="39"/>
  <c r="AU38" i="39"/>
  <c r="I38" i="39"/>
  <c r="AZ38" i="39"/>
  <c r="AV38" i="39"/>
  <c r="AV38" i="70"/>
  <c r="AW38" i="70"/>
  <c r="I38" i="70"/>
  <c r="AY38" i="70"/>
  <c r="AU38" i="70"/>
  <c r="AZ38" i="70"/>
  <c r="AX38" i="70"/>
  <c r="AT38" i="70"/>
  <c r="AT32" i="39"/>
  <c r="AT33" i="39"/>
  <c r="AT34" i="39"/>
  <c r="AT35" i="39"/>
  <c r="AT36" i="39"/>
  <c r="K113" i="69" l="1"/>
  <c r="K114" i="69"/>
  <c r="K115" i="69"/>
  <c r="M113" i="69"/>
  <c r="M114" i="69"/>
  <c r="M115" i="69"/>
  <c r="R7" i="69"/>
  <c r="R8" i="69"/>
  <c r="S7" i="69"/>
  <c r="S8" i="69"/>
  <c r="T7" i="69"/>
  <c r="T8" i="69"/>
  <c r="U7" i="69"/>
  <c r="U8" i="69"/>
  <c r="R5" i="69"/>
  <c r="S5" i="69"/>
  <c r="T6" i="69"/>
  <c r="U6" i="69"/>
  <c r="R6" i="69"/>
  <c r="S6" i="69"/>
  <c r="U5" i="69"/>
  <c r="T5" i="69"/>
  <c r="AT38" i="39"/>
  <c r="E26" i="29"/>
  <c r="E27" i="29"/>
  <c r="E28" i="29"/>
  <c r="E25" i="29"/>
  <c r="E18" i="29"/>
  <c r="E19" i="29"/>
  <c r="E20" i="29"/>
  <c r="E21" i="29"/>
  <c r="E17" i="29"/>
  <c r="E12" i="29"/>
  <c r="E13" i="29"/>
  <c r="E14" i="29"/>
  <c r="E15" i="29"/>
  <c r="E16" i="29"/>
  <c r="E11" i="29"/>
  <c r="E3" i="29"/>
  <c r="E4" i="29"/>
  <c r="E5" i="29"/>
  <c r="E6" i="29"/>
  <c r="E7" i="29"/>
  <c r="E8" i="29"/>
  <c r="E9" i="29"/>
  <c r="N1" i="69" s="1"/>
  <c r="F33" i="69" s="1"/>
  <c r="E10" i="29"/>
  <c r="E22" i="29"/>
  <c r="E23" i="29"/>
  <c r="E24" i="29"/>
  <c r="E2" i="29"/>
  <c r="A61" i="68"/>
  <c r="C61" i="68"/>
  <c r="T52" i="68" l="1"/>
  <c r="T54" i="68"/>
  <c r="T53" i="68"/>
  <c r="C82" i="69"/>
  <c r="U68" i="68" l="1"/>
  <c r="O68" i="68"/>
  <c r="C85" i="69"/>
  <c r="C87" i="69"/>
  <c r="C89" i="69"/>
  <c r="C91" i="69"/>
  <c r="B84" i="69"/>
  <c r="E85" i="69" s="1"/>
  <c r="T38" i="68" s="1"/>
  <c r="B86" i="69"/>
  <c r="E87" i="69" s="1"/>
  <c r="T40" i="68" s="1"/>
  <c r="B88" i="69"/>
  <c r="E89" i="69" s="1"/>
  <c r="B90" i="69"/>
  <c r="E91" i="69" s="1"/>
  <c r="B92" i="69"/>
  <c r="C83" i="69"/>
  <c r="C86" i="69"/>
  <c r="C88" i="69"/>
  <c r="C90" i="69"/>
  <c r="C92" i="69"/>
  <c r="B83" i="69"/>
  <c r="E84" i="69" s="1"/>
  <c r="T37" i="68" s="1"/>
  <c r="B85" i="69"/>
  <c r="E86" i="69" s="1"/>
  <c r="T39" i="68" s="1"/>
  <c r="B87" i="69"/>
  <c r="E88" i="69" s="1"/>
  <c r="T41" i="68" s="1"/>
  <c r="B89" i="69"/>
  <c r="E90" i="69" s="1"/>
  <c r="B91" i="69"/>
  <c r="E92" i="69" s="1"/>
  <c r="C84" i="69"/>
  <c r="D32" i="36" l="1"/>
  <c r="D33" i="36"/>
  <c r="D34" i="36"/>
  <c r="D35" i="36"/>
  <c r="D36" i="36"/>
  <c r="C36" i="36"/>
  <c r="C35" i="36"/>
  <c r="C34" i="36"/>
  <c r="C33" i="36"/>
  <c r="C32" i="36"/>
  <c r="D32" i="37"/>
  <c r="D33" i="37"/>
  <c r="D34" i="37"/>
  <c r="D35" i="37"/>
  <c r="D36" i="37"/>
  <c r="C36" i="37"/>
  <c r="C35" i="37"/>
  <c r="C34" i="37"/>
  <c r="C33" i="37"/>
  <c r="C32" i="37"/>
  <c r="AS32" i="39"/>
  <c r="U24" i="69" s="1"/>
  <c r="AS33" i="39"/>
  <c r="AS34" i="39"/>
  <c r="AS35" i="39"/>
  <c r="AS36" i="39"/>
  <c r="AS32" i="70"/>
  <c r="U25" i="69" s="1"/>
  <c r="AS33" i="70"/>
  <c r="AS34" i="70"/>
  <c r="AS35" i="70"/>
  <c r="AS36" i="70"/>
  <c r="AR36" i="39"/>
  <c r="AQ36" i="39"/>
  <c r="AP36" i="39"/>
  <c r="AO36" i="39"/>
  <c r="AN36" i="39"/>
  <c r="AM36" i="39"/>
  <c r="AL36" i="39"/>
  <c r="AK36" i="39"/>
  <c r="AJ36" i="39"/>
  <c r="AI36" i="39"/>
  <c r="AH36" i="39"/>
  <c r="AG36" i="39"/>
  <c r="AF36" i="39"/>
  <c r="AE36" i="39"/>
  <c r="AD36" i="39"/>
  <c r="AC36" i="39"/>
  <c r="AB36" i="39"/>
  <c r="AA36" i="39"/>
  <c r="Z36" i="39"/>
  <c r="Y36" i="39"/>
  <c r="X36" i="39"/>
  <c r="W36" i="39"/>
  <c r="V36" i="39"/>
  <c r="U36" i="39"/>
  <c r="T36" i="39"/>
  <c r="S36" i="39"/>
  <c r="R36" i="39"/>
  <c r="Q36" i="39"/>
  <c r="P36" i="39"/>
  <c r="O36" i="39"/>
  <c r="N36" i="39"/>
  <c r="M36" i="39"/>
  <c r="L36" i="39"/>
  <c r="K36" i="39"/>
  <c r="J36" i="39"/>
  <c r="H36" i="39"/>
  <c r="G36" i="39"/>
  <c r="F36" i="39"/>
  <c r="E36" i="39"/>
  <c r="D36" i="39"/>
  <c r="C36" i="39"/>
  <c r="AR35" i="39"/>
  <c r="AQ35" i="39"/>
  <c r="AP35" i="39"/>
  <c r="AO35" i="39"/>
  <c r="AN35" i="39"/>
  <c r="AM35" i="39"/>
  <c r="AL35" i="39"/>
  <c r="AK35" i="39"/>
  <c r="AJ35" i="39"/>
  <c r="AI35" i="39"/>
  <c r="AH35" i="39"/>
  <c r="AG35" i="39"/>
  <c r="AF35" i="39"/>
  <c r="AE35" i="39"/>
  <c r="AD35" i="39"/>
  <c r="AC35" i="39"/>
  <c r="AB35" i="39"/>
  <c r="AA35" i="39"/>
  <c r="Z35" i="39"/>
  <c r="Y35" i="39"/>
  <c r="X35" i="39"/>
  <c r="W35" i="39"/>
  <c r="V35" i="39"/>
  <c r="U35" i="39"/>
  <c r="T35" i="39"/>
  <c r="S35" i="39"/>
  <c r="R35" i="39"/>
  <c r="Q35" i="39"/>
  <c r="P35" i="39"/>
  <c r="O35" i="39"/>
  <c r="N35" i="39"/>
  <c r="M35" i="39"/>
  <c r="L35" i="39"/>
  <c r="K35" i="39"/>
  <c r="J35" i="39"/>
  <c r="H35" i="39"/>
  <c r="G35" i="39"/>
  <c r="F35" i="39"/>
  <c r="E35" i="39"/>
  <c r="D35" i="39"/>
  <c r="C35" i="39"/>
  <c r="AR34" i="39"/>
  <c r="AQ34" i="39"/>
  <c r="AP34" i="39"/>
  <c r="AO34" i="39"/>
  <c r="AN34" i="39"/>
  <c r="AM34" i="39"/>
  <c r="AL34" i="39"/>
  <c r="AK34" i="39"/>
  <c r="AJ34" i="39"/>
  <c r="AI34" i="39"/>
  <c r="AH34" i="39"/>
  <c r="AG34" i="39"/>
  <c r="AF34" i="39"/>
  <c r="AE34" i="39"/>
  <c r="AD34" i="39"/>
  <c r="AC34" i="39"/>
  <c r="AB34" i="39"/>
  <c r="AA34" i="39"/>
  <c r="Z34" i="39"/>
  <c r="Y34" i="39"/>
  <c r="X34" i="39"/>
  <c r="W34" i="39"/>
  <c r="V34" i="39"/>
  <c r="U34" i="39"/>
  <c r="T34" i="39"/>
  <c r="S34" i="39"/>
  <c r="R34" i="39"/>
  <c r="Q34" i="39"/>
  <c r="P34" i="39"/>
  <c r="O34" i="39"/>
  <c r="N34" i="39"/>
  <c r="M34" i="39"/>
  <c r="L34" i="39"/>
  <c r="K34" i="39"/>
  <c r="J34" i="39"/>
  <c r="H34" i="39"/>
  <c r="G34" i="39"/>
  <c r="F34" i="39"/>
  <c r="E34" i="39"/>
  <c r="D34" i="39"/>
  <c r="C34" i="39"/>
  <c r="AR33" i="39"/>
  <c r="AQ33" i="39"/>
  <c r="AP33" i="39"/>
  <c r="AO33" i="39"/>
  <c r="AN33" i="39"/>
  <c r="AM33" i="39"/>
  <c r="AL33" i="39"/>
  <c r="AK33" i="39"/>
  <c r="AJ33" i="39"/>
  <c r="AI33" i="39"/>
  <c r="AH33" i="39"/>
  <c r="AG33" i="39"/>
  <c r="AF33" i="39"/>
  <c r="AE33" i="39"/>
  <c r="AD33" i="39"/>
  <c r="AC33" i="39"/>
  <c r="AB33" i="39"/>
  <c r="AA33" i="39"/>
  <c r="Z33" i="39"/>
  <c r="Y33" i="39"/>
  <c r="X33" i="39"/>
  <c r="W33" i="39"/>
  <c r="V33" i="39"/>
  <c r="U33" i="39"/>
  <c r="T33" i="39"/>
  <c r="S33" i="39"/>
  <c r="R33" i="39"/>
  <c r="Q33" i="39"/>
  <c r="P33" i="39"/>
  <c r="O33" i="39"/>
  <c r="N33" i="39"/>
  <c r="M33" i="39"/>
  <c r="L33" i="39"/>
  <c r="K33" i="39"/>
  <c r="J33" i="39"/>
  <c r="H33" i="39"/>
  <c r="G33" i="39"/>
  <c r="F33" i="39"/>
  <c r="E33" i="39"/>
  <c r="D33" i="39"/>
  <c r="C33" i="39"/>
  <c r="AR32" i="39"/>
  <c r="T24" i="69" s="1"/>
  <c r="AQ32" i="39"/>
  <c r="S24" i="69" s="1"/>
  <c r="AP32" i="39"/>
  <c r="R24" i="69" s="1"/>
  <c r="AO32" i="39"/>
  <c r="B52" i="69" s="1"/>
  <c r="AN32" i="39"/>
  <c r="B51" i="69" s="1"/>
  <c r="AM32" i="39"/>
  <c r="B50" i="69" s="1"/>
  <c r="AL32" i="39"/>
  <c r="B49" i="69" s="1"/>
  <c r="AK32" i="39"/>
  <c r="B48" i="69" s="1"/>
  <c r="AJ32" i="39"/>
  <c r="B47" i="69" s="1"/>
  <c r="AI32" i="39"/>
  <c r="B46" i="69" s="1"/>
  <c r="AH32" i="39"/>
  <c r="B45" i="69" s="1"/>
  <c r="AG32" i="39"/>
  <c r="B44" i="69" s="1"/>
  <c r="AF32" i="39"/>
  <c r="B43" i="69" s="1"/>
  <c r="AE32" i="39"/>
  <c r="B42" i="69" s="1"/>
  <c r="AD32" i="39"/>
  <c r="B41" i="69" s="1"/>
  <c r="AC32" i="39"/>
  <c r="B40" i="69" s="1"/>
  <c r="AB32" i="39"/>
  <c r="B39" i="69" s="1"/>
  <c r="AA32" i="39"/>
  <c r="Q24" i="69" s="1"/>
  <c r="Z32" i="39"/>
  <c r="M24" i="69" s="1"/>
  <c r="Y32" i="39"/>
  <c r="X32" i="39"/>
  <c r="W32" i="39"/>
  <c r="O24" i="69" s="1"/>
  <c r="V32" i="39"/>
  <c r="P24" i="69" s="1"/>
  <c r="U32" i="39"/>
  <c r="T32" i="39"/>
  <c r="V24" i="69" s="1"/>
  <c r="S32" i="39"/>
  <c r="R32" i="39"/>
  <c r="E19" i="69" s="1"/>
  <c r="Q32" i="39"/>
  <c r="P32" i="39"/>
  <c r="I24" i="69" s="1"/>
  <c r="O32" i="39"/>
  <c r="H24" i="69" s="1"/>
  <c r="N32" i="39"/>
  <c r="G24" i="69" s="1"/>
  <c r="M32" i="39"/>
  <c r="F24" i="69" s="1"/>
  <c r="L32" i="39"/>
  <c r="E24" i="69" s="1"/>
  <c r="K32" i="39"/>
  <c r="D24" i="69" s="1"/>
  <c r="J32" i="39"/>
  <c r="H32" i="39"/>
  <c r="K24" i="69" s="1"/>
  <c r="G32" i="39"/>
  <c r="F32" i="39"/>
  <c r="C24" i="69" s="1"/>
  <c r="E32" i="39"/>
  <c r="B24" i="69" s="1"/>
  <c r="D32" i="39"/>
  <c r="B19" i="69" s="1"/>
  <c r="C32" i="39"/>
  <c r="N32" i="70"/>
  <c r="G25" i="69" s="1"/>
  <c r="O32" i="70"/>
  <c r="H25" i="69" s="1"/>
  <c r="P32" i="70"/>
  <c r="I25" i="69" s="1"/>
  <c r="Q32" i="70"/>
  <c r="R32" i="70"/>
  <c r="E20" i="69" s="1"/>
  <c r="S32" i="70"/>
  <c r="T32" i="70"/>
  <c r="V25" i="69" s="1"/>
  <c r="U32" i="70"/>
  <c r="V32" i="70"/>
  <c r="P25" i="69" s="1"/>
  <c r="W32" i="70"/>
  <c r="O25" i="69" s="1"/>
  <c r="X32" i="70"/>
  <c r="Y32" i="70"/>
  <c r="Z32" i="70"/>
  <c r="AA32" i="70"/>
  <c r="Q25" i="69" s="1"/>
  <c r="AB32" i="70"/>
  <c r="C39" i="69" s="1"/>
  <c r="AC32" i="70"/>
  <c r="C40" i="69" s="1"/>
  <c r="AD32" i="70"/>
  <c r="C41" i="69" s="1"/>
  <c r="AE32" i="70"/>
  <c r="C42" i="69" s="1"/>
  <c r="AF32" i="70"/>
  <c r="C43" i="69" s="1"/>
  <c r="AG32" i="70"/>
  <c r="C44" i="69" s="1"/>
  <c r="AH32" i="70"/>
  <c r="C45" i="69" s="1"/>
  <c r="AI32" i="70"/>
  <c r="C46" i="69" s="1"/>
  <c r="AJ32" i="70"/>
  <c r="C47" i="69" s="1"/>
  <c r="AK32" i="70"/>
  <c r="C48" i="69" s="1"/>
  <c r="AL32" i="70"/>
  <c r="C49" i="69" s="1"/>
  <c r="AM32" i="70"/>
  <c r="C50" i="69" s="1"/>
  <c r="AN32" i="70"/>
  <c r="C51" i="69" s="1"/>
  <c r="AO32" i="70"/>
  <c r="C52" i="69" s="1"/>
  <c r="AP32" i="70"/>
  <c r="R25" i="69" s="1"/>
  <c r="AQ32" i="70"/>
  <c r="S25" i="69" s="1"/>
  <c r="AR32" i="70"/>
  <c r="T25" i="69" s="1"/>
  <c r="N33" i="70"/>
  <c r="O33" i="70"/>
  <c r="P33" i="70"/>
  <c r="Q33" i="70"/>
  <c r="R33" i="70"/>
  <c r="S33" i="70"/>
  <c r="T33" i="70"/>
  <c r="U33" i="70"/>
  <c r="V33" i="70"/>
  <c r="W33" i="70"/>
  <c r="X33" i="70"/>
  <c r="Y33" i="70"/>
  <c r="Z33" i="70"/>
  <c r="AA33" i="70"/>
  <c r="AB33" i="70"/>
  <c r="AC33" i="70"/>
  <c r="AD33" i="70"/>
  <c r="AE33" i="70"/>
  <c r="AF33" i="70"/>
  <c r="AG33" i="70"/>
  <c r="AH33" i="70"/>
  <c r="AI33" i="70"/>
  <c r="AJ33" i="70"/>
  <c r="AK33" i="70"/>
  <c r="AL33" i="70"/>
  <c r="AM33" i="70"/>
  <c r="AN33" i="70"/>
  <c r="AO33" i="70"/>
  <c r="AP33" i="70"/>
  <c r="AQ33" i="70"/>
  <c r="AR33" i="70"/>
  <c r="N34" i="70"/>
  <c r="O34" i="70"/>
  <c r="P34" i="70"/>
  <c r="Q34" i="70"/>
  <c r="R34" i="70"/>
  <c r="S34" i="70"/>
  <c r="T34" i="70"/>
  <c r="U34" i="70"/>
  <c r="V34" i="70"/>
  <c r="W34" i="70"/>
  <c r="X34" i="70"/>
  <c r="Y34" i="70"/>
  <c r="Z34" i="70"/>
  <c r="AA34" i="70"/>
  <c r="AB34" i="70"/>
  <c r="AC34" i="70"/>
  <c r="AD34" i="70"/>
  <c r="AE34" i="70"/>
  <c r="AF34" i="70"/>
  <c r="AG34" i="70"/>
  <c r="AH34" i="70"/>
  <c r="AI34" i="70"/>
  <c r="AJ34" i="70"/>
  <c r="AK34" i="70"/>
  <c r="AL34" i="70"/>
  <c r="AM34" i="70"/>
  <c r="AN34" i="70"/>
  <c r="AO34" i="70"/>
  <c r="AP34" i="70"/>
  <c r="AQ34" i="70"/>
  <c r="AR34" i="70"/>
  <c r="N35" i="70"/>
  <c r="O35" i="70"/>
  <c r="P35" i="70"/>
  <c r="Q35" i="70"/>
  <c r="R35" i="70"/>
  <c r="S35" i="70"/>
  <c r="T35" i="70"/>
  <c r="U35" i="70"/>
  <c r="V35" i="70"/>
  <c r="W35" i="70"/>
  <c r="X35" i="70"/>
  <c r="Y35" i="70"/>
  <c r="Z35" i="70"/>
  <c r="AA35" i="70"/>
  <c r="AB35" i="70"/>
  <c r="AC35" i="70"/>
  <c r="AD35" i="70"/>
  <c r="AE35" i="70"/>
  <c r="AF35" i="70"/>
  <c r="AG35" i="70"/>
  <c r="AH35" i="70"/>
  <c r="AI35" i="70"/>
  <c r="AJ35" i="70"/>
  <c r="AK35" i="70"/>
  <c r="AL35" i="70"/>
  <c r="AM35" i="70"/>
  <c r="AN35" i="70"/>
  <c r="AO35" i="70"/>
  <c r="AP35" i="70"/>
  <c r="AQ35" i="70"/>
  <c r="AR35" i="70"/>
  <c r="N36" i="70"/>
  <c r="O36" i="70"/>
  <c r="P36" i="70"/>
  <c r="Q36" i="70"/>
  <c r="R36" i="70"/>
  <c r="S36" i="70"/>
  <c r="T36" i="70"/>
  <c r="U36" i="70"/>
  <c r="V36" i="70"/>
  <c r="W36" i="70"/>
  <c r="X36" i="70"/>
  <c r="Y36" i="70"/>
  <c r="Z36" i="70"/>
  <c r="AA36" i="70"/>
  <c r="AB36" i="70"/>
  <c r="AC36" i="70"/>
  <c r="AD36" i="70"/>
  <c r="AE36" i="70"/>
  <c r="AF36" i="70"/>
  <c r="AG36" i="70"/>
  <c r="AH36" i="70"/>
  <c r="AI36" i="70"/>
  <c r="AJ36" i="70"/>
  <c r="AK36" i="70"/>
  <c r="AL36" i="70"/>
  <c r="AM36" i="70"/>
  <c r="AN36" i="70"/>
  <c r="AO36" i="70"/>
  <c r="AP36" i="70"/>
  <c r="AQ36" i="70"/>
  <c r="AR36" i="70"/>
  <c r="M36" i="70"/>
  <c r="L36" i="70"/>
  <c r="K36" i="70"/>
  <c r="J36" i="70"/>
  <c r="H36" i="70"/>
  <c r="G36" i="70"/>
  <c r="F36" i="70"/>
  <c r="E36" i="70"/>
  <c r="D36" i="70"/>
  <c r="C36" i="70"/>
  <c r="M35" i="70"/>
  <c r="L35" i="70"/>
  <c r="K35" i="70"/>
  <c r="J35" i="70"/>
  <c r="H35" i="70"/>
  <c r="G35" i="70"/>
  <c r="F35" i="70"/>
  <c r="E35" i="70"/>
  <c r="D35" i="70"/>
  <c r="C35" i="70"/>
  <c r="M34" i="70"/>
  <c r="L34" i="70"/>
  <c r="K34" i="70"/>
  <c r="J34" i="70"/>
  <c r="H34" i="70"/>
  <c r="G34" i="70"/>
  <c r="F34" i="70"/>
  <c r="E34" i="70"/>
  <c r="D34" i="70"/>
  <c r="C34" i="70"/>
  <c r="M33" i="70"/>
  <c r="L33" i="70"/>
  <c r="K33" i="70"/>
  <c r="J33" i="70"/>
  <c r="H33" i="70"/>
  <c r="G33" i="70"/>
  <c r="F33" i="70"/>
  <c r="E33" i="70"/>
  <c r="D33" i="70"/>
  <c r="C33" i="70"/>
  <c r="M32" i="70"/>
  <c r="F25" i="69" s="1"/>
  <c r="L32" i="70"/>
  <c r="E25" i="69" s="1"/>
  <c r="K32" i="70"/>
  <c r="D25" i="69" s="1"/>
  <c r="J32" i="70"/>
  <c r="H32" i="70"/>
  <c r="K25" i="69" s="1"/>
  <c r="G32" i="70"/>
  <c r="F32" i="70"/>
  <c r="C25" i="69" s="1"/>
  <c r="E32" i="70"/>
  <c r="B25" i="69" s="1"/>
  <c r="D32" i="70"/>
  <c r="B20" i="69" s="1"/>
  <c r="C32" i="70"/>
  <c r="D32" i="38"/>
  <c r="B4" i="69" s="1"/>
  <c r="G22" i="68" s="1"/>
  <c r="E32" i="38"/>
  <c r="B5" i="69" s="1"/>
  <c r="G23" i="68" s="1"/>
  <c r="F32" i="38"/>
  <c r="B7" i="69" s="1"/>
  <c r="G25" i="68" s="1"/>
  <c r="G32" i="38"/>
  <c r="B8" i="69" s="1"/>
  <c r="G26" i="68" s="1"/>
  <c r="H32" i="38"/>
  <c r="C3" i="69" s="1"/>
  <c r="D33" i="38"/>
  <c r="E33" i="38"/>
  <c r="F33" i="38"/>
  <c r="G33" i="38"/>
  <c r="H33" i="38"/>
  <c r="D34" i="38"/>
  <c r="E34" i="38"/>
  <c r="F34" i="38"/>
  <c r="G34" i="38"/>
  <c r="H34" i="38"/>
  <c r="D35" i="38"/>
  <c r="E35" i="38"/>
  <c r="F35" i="38"/>
  <c r="G35" i="38"/>
  <c r="H35" i="38"/>
  <c r="D36" i="38"/>
  <c r="E36" i="38"/>
  <c r="F36" i="38"/>
  <c r="G36" i="38"/>
  <c r="H36" i="38"/>
  <c r="C36" i="38"/>
  <c r="C34" i="38"/>
  <c r="C35" i="38"/>
  <c r="C33" i="38"/>
  <c r="C32" i="38"/>
  <c r="B3" i="69" s="1"/>
  <c r="G21" i="68" s="1"/>
  <c r="G24" i="68" l="1"/>
  <c r="C19" i="69"/>
  <c r="J24" i="69"/>
  <c r="N24" i="69"/>
  <c r="F19" i="69"/>
  <c r="D19" i="69"/>
  <c r="L24" i="69"/>
  <c r="J20" i="69"/>
  <c r="M25" i="69"/>
  <c r="G20" i="69"/>
  <c r="L25" i="69"/>
  <c r="D20" i="69"/>
  <c r="I20" i="69" s="1"/>
  <c r="N25" i="69"/>
  <c r="F20" i="69"/>
  <c r="K20" i="69" s="1"/>
  <c r="C20" i="69"/>
  <c r="H20" i="69" s="1"/>
  <c r="J25" i="69"/>
  <c r="G27" i="68"/>
  <c r="E36" i="37"/>
  <c r="AH38" i="70"/>
  <c r="E34" i="37"/>
  <c r="E35" i="36"/>
  <c r="C38" i="36"/>
  <c r="E33" i="36"/>
  <c r="E36" i="36"/>
  <c r="E32" i="36"/>
  <c r="E35" i="37"/>
  <c r="C38" i="37"/>
  <c r="E33" i="37"/>
  <c r="F38" i="70"/>
  <c r="K38" i="70"/>
  <c r="H38" i="38"/>
  <c r="G3" i="69" s="1"/>
  <c r="D38" i="38"/>
  <c r="F4" i="69" s="1"/>
  <c r="F38" i="38"/>
  <c r="F7" i="69" s="1"/>
  <c r="C38" i="38"/>
  <c r="F3" i="69" s="1"/>
  <c r="G5" i="69"/>
  <c r="D38" i="70"/>
  <c r="H38" i="70"/>
  <c r="M38" i="70"/>
  <c r="AS38" i="70"/>
  <c r="AP38" i="70"/>
  <c r="Z38" i="70"/>
  <c r="R38" i="70"/>
  <c r="AR38" i="70"/>
  <c r="AN38" i="70"/>
  <c r="AJ38" i="70"/>
  <c r="AF38" i="70"/>
  <c r="AB38" i="70"/>
  <c r="X38" i="70"/>
  <c r="T38" i="70"/>
  <c r="P38" i="70"/>
  <c r="D38" i="36"/>
  <c r="E34" i="36"/>
  <c r="D38" i="37"/>
  <c r="E32" i="37"/>
  <c r="AL38" i="70"/>
  <c r="AD38" i="70"/>
  <c r="V38" i="70"/>
  <c r="N38" i="70"/>
  <c r="G4" i="69"/>
  <c r="E38" i="38"/>
  <c r="F5" i="69" s="1"/>
  <c r="G7" i="69"/>
  <c r="G38" i="38"/>
  <c r="F8" i="69" s="1"/>
  <c r="E38" i="39"/>
  <c r="N38" i="39"/>
  <c r="V38" i="39"/>
  <c r="AH38" i="39"/>
  <c r="AP38" i="39"/>
  <c r="J38" i="39"/>
  <c r="R38" i="39"/>
  <c r="Z38" i="39"/>
  <c r="AD38" i="39"/>
  <c r="AL38" i="39"/>
  <c r="C38" i="39"/>
  <c r="G38" i="39"/>
  <c r="P38" i="39"/>
  <c r="T38" i="39"/>
  <c r="X38" i="39"/>
  <c r="AB38" i="39"/>
  <c r="AF38" i="39"/>
  <c r="AJ38" i="39"/>
  <c r="AN38" i="39"/>
  <c r="AR38" i="39"/>
  <c r="AS38" i="39"/>
  <c r="L38" i="39"/>
  <c r="D38" i="39"/>
  <c r="H38" i="39"/>
  <c r="M38" i="39"/>
  <c r="Q38" i="39"/>
  <c r="U38" i="39"/>
  <c r="Y38" i="39"/>
  <c r="AC38" i="39"/>
  <c r="AG38" i="39"/>
  <c r="AK38" i="39"/>
  <c r="AO38" i="39"/>
  <c r="F38" i="39"/>
  <c r="K38" i="39"/>
  <c r="O38" i="39"/>
  <c r="S38" i="39"/>
  <c r="W38" i="39"/>
  <c r="AA38" i="39"/>
  <c r="AE38" i="39"/>
  <c r="AI38" i="39"/>
  <c r="AM38" i="39"/>
  <c r="AQ38" i="39"/>
  <c r="AQ38" i="70"/>
  <c r="AA38" i="70"/>
  <c r="E38" i="70"/>
  <c r="J38" i="70"/>
  <c r="C38" i="70"/>
  <c r="G38" i="70"/>
  <c r="L38" i="70"/>
  <c r="AM38" i="70"/>
  <c r="AI38" i="70"/>
  <c r="AE38" i="70"/>
  <c r="W38" i="70"/>
  <c r="S38" i="70"/>
  <c r="O38" i="70"/>
  <c r="AO38" i="70"/>
  <c r="AK38" i="70"/>
  <c r="AG38" i="70"/>
  <c r="AC38" i="70"/>
  <c r="Y38" i="70"/>
  <c r="U38" i="70"/>
  <c r="Q38" i="70"/>
  <c r="E38" i="36" l="1"/>
  <c r="J5" i="69"/>
  <c r="K3" i="69"/>
  <c r="J4" i="69"/>
  <c r="J8" i="69"/>
  <c r="J7" i="69"/>
  <c r="J3" i="69"/>
  <c r="G8" i="69"/>
  <c r="H8" i="69" s="1"/>
  <c r="K8" i="69"/>
  <c r="H3" i="69"/>
  <c r="E38" i="37"/>
  <c r="H5" i="69"/>
  <c r="H7" i="69"/>
  <c r="F6" i="69"/>
  <c r="G6" i="69"/>
  <c r="H4" i="69"/>
  <c r="G9" i="69" l="1"/>
  <c r="E15" i="69"/>
  <c r="F15" i="69" s="1"/>
  <c r="B15" i="69"/>
  <c r="I15" i="69"/>
  <c r="F9" i="69"/>
  <c r="I6" i="69" s="1"/>
  <c r="G15" i="69"/>
  <c r="H15" i="69" s="1"/>
  <c r="H6" i="69"/>
  <c r="I3" i="69" l="1"/>
  <c r="I8" i="69"/>
  <c r="I4" i="69"/>
  <c r="I9" i="69"/>
  <c r="I5" i="69"/>
  <c r="I7" i="69"/>
  <c r="H9" i="69"/>
  <c r="D32" i="69"/>
  <c r="Z87" i="68"/>
  <c r="W87" i="68"/>
  <c r="V18" i="68"/>
  <c r="B30" i="69" l="1"/>
  <c r="D60" i="68" s="1"/>
  <c r="C30" i="69"/>
  <c r="C60" i="68" s="1"/>
  <c r="O30" i="69"/>
  <c r="P30" i="69"/>
  <c r="M30" i="69"/>
  <c r="F30" i="69"/>
  <c r="V30" i="69"/>
  <c r="L30" i="69"/>
  <c r="E30" i="69"/>
  <c r="R30" i="69"/>
  <c r="T30" i="69"/>
  <c r="C6" i="69"/>
  <c r="C9" i="69" s="1"/>
  <c r="K30" i="69"/>
  <c r="D35" i="69"/>
  <c r="E35" i="69" s="1"/>
  <c r="T68" i="68" s="1"/>
  <c r="D33" i="69"/>
  <c r="E33" i="69" s="1"/>
  <c r="N68" i="68" s="1"/>
  <c r="D7" i="69"/>
  <c r="H25" i="68" s="1"/>
  <c r="D8" i="69"/>
  <c r="H26" i="68" s="1"/>
  <c r="B35" i="69"/>
  <c r="B33" i="69"/>
  <c r="W25" i="69"/>
  <c r="W30" i="69" s="1"/>
  <c r="D4" i="69"/>
  <c r="H22" i="68" s="1"/>
  <c r="U30" i="69"/>
  <c r="J30" i="69"/>
  <c r="B6" i="69"/>
  <c r="D3" i="69"/>
  <c r="H21" i="68" s="1"/>
  <c r="I30" i="69"/>
  <c r="S30" i="69"/>
  <c r="D30" i="69"/>
  <c r="D5" i="69"/>
  <c r="H23" i="68" s="1"/>
  <c r="N30" i="69"/>
  <c r="H30" i="69"/>
  <c r="Q30" i="69"/>
  <c r="G30" i="69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5" i="37"/>
  <c r="E4" i="37"/>
  <c r="E3" i="37"/>
  <c r="E2" i="37"/>
  <c r="E3" i="36"/>
  <c r="E4" i="36"/>
  <c r="E5" i="36"/>
  <c r="E6" i="36"/>
  <c r="E7" i="36"/>
  <c r="E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" i="36"/>
  <c r="C11" i="30"/>
  <c r="B6" i="30"/>
  <c r="B7" i="30"/>
  <c r="B8" i="30"/>
  <c r="B13" i="69" l="1"/>
  <c r="E13" i="69"/>
  <c r="L14" i="69" s="1"/>
  <c r="I13" i="69"/>
  <c r="L15" i="69" s="1"/>
  <c r="G13" i="69"/>
  <c r="L13" i="69" s="1"/>
  <c r="L5" i="69"/>
  <c r="T66" i="68"/>
  <c r="N66" i="68"/>
  <c r="C29" i="69"/>
  <c r="A60" i="68" s="1"/>
  <c r="B29" i="69"/>
  <c r="B60" i="68" s="1"/>
  <c r="B63" i="69"/>
  <c r="B59" i="69"/>
  <c r="C65" i="69"/>
  <c r="C61" i="69"/>
  <c r="B70" i="69"/>
  <c r="C68" i="69"/>
  <c r="C69" i="69"/>
  <c r="C57" i="69"/>
  <c r="B57" i="69"/>
  <c r="C70" i="69"/>
  <c r="B66" i="69"/>
  <c r="C64" i="69"/>
  <c r="B69" i="69"/>
  <c r="C67" i="69"/>
  <c r="B68" i="69"/>
  <c r="C66" i="69"/>
  <c r="B62" i="69"/>
  <c r="C60" i="69"/>
  <c r="B65" i="69"/>
  <c r="C63" i="69"/>
  <c r="B64" i="69"/>
  <c r="C62" i="69"/>
  <c r="B58" i="69"/>
  <c r="B67" i="69"/>
  <c r="B61" i="69"/>
  <c r="C59" i="69"/>
  <c r="B60" i="69"/>
  <c r="C58" i="69"/>
  <c r="H29" i="69"/>
  <c r="J19" i="69"/>
  <c r="K19" i="69"/>
  <c r="G19" i="69"/>
  <c r="C35" i="69"/>
  <c r="T67" i="68" s="1"/>
  <c r="S66" i="68"/>
  <c r="C33" i="69"/>
  <c r="N67" i="68" s="1"/>
  <c r="M66" i="68"/>
  <c r="I19" i="69"/>
  <c r="H19" i="69"/>
  <c r="L29" i="69"/>
  <c r="V29" i="69"/>
  <c r="C53" i="69"/>
  <c r="E43" i="69" s="1"/>
  <c r="B53" i="69"/>
  <c r="D49" i="69" s="1"/>
  <c r="K6" i="69"/>
  <c r="K9" i="69" s="1"/>
  <c r="W24" i="69"/>
  <c r="W29" i="69" s="1"/>
  <c r="B9" i="69"/>
  <c r="E6" i="69" s="1"/>
  <c r="D6" i="69"/>
  <c r="H24" i="68" s="1"/>
  <c r="Q29" i="69"/>
  <c r="T29" i="69"/>
  <c r="M29" i="69"/>
  <c r="S29" i="69"/>
  <c r="L3" i="69"/>
  <c r="J6" i="69"/>
  <c r="O29" i="69"/>
  <c r="N29" i="69"/>
  <c r="D29" i="69"/>
  <c r="I29" i="69"/>
  <c r="P29" i="69"/>
  <c r="L7" i="69"/>
  <c r="U29" i="69"/>
  <c r="R29" i="69"/>
  <c r="G29" i="69"/>
  <c r="E29" i="69"/>
  <c r="L4" i="69"/>
  <c r="L8" i="69"/>
  <c r="K29" i="69"/>
  <c r="F29" i="69"/>
  <c r="J29" i="69"/>
  <c r="E14" i="69" l="1"/>
  <c r="F14" i="69" s="1"/>
  <c r="B14" i="69"/>
  <c r="F13" i="69"/>
  <c r="G14" i="69"/>
  <c r="H14" i="69" s="1"/>
  <c r="I14" i="69"/>
  <c r="H13" i="69"/>
  <c r="B77" i="69"/>
  <c r="B76" i="69"/>
  <c r="B79" i="69"/>
  <c r="B75" i="69"/>
  <c r="B78" i="69"/>
  <c r="B74" i="69"/>
  <c r="D60" i="69"/>
  <c r="D58" i="69"/>
  <c r="E63" i="69"/>
  <c r="E65" i="69"/>
  <c r="D69" i="69"/>
  <c r="D59" i="69"/>
  <c r="E69" i="69"/>
  <c r="E59" i="69"/>
  <c r="E61" i="69"/>
  <c r="D65" i="69"/>
  <c r="E66" i="69"/>
  <c r="E64" i="69"/>
  <c r="E70" i="69"/>
  <c r="E68" i="69"/>
  <c r="D61" i="69"/>
  <c r="E62" i="69"/>
  <c r="E60" i="69"/>
  <c r="D68" i="69"/>
  <c r="D66" i="69"/>
  <c r="B71" i="69"/>
  <c r="D57" i="69"/>
  <c r="D70" i="69"/>
  <c r="E58" i="69"/>
  <c r="D67" i="69"/>
  <c r="D64" i="69"/>
  <c r="D62" i="69"/>
  <c r="E67" i="69"/>
  <c r="E57" i="69"/>
  <c r="C71" i="69"/>
  <c r="D63" i="69"/>
  <c r="D41" i="69"/>
  <c r="D44" i="69"/>
  <c r="E41" i="69"/>
  <c r="D43" i="69"/>
  <c r="D39" i="69"/>
  <c r="D48" i="69"/>
  <c r="E45" i="69"/>
  <c r="E39" i="69"/>
  <c r="E46" i="69"/>
  <c r="E52" i="69"/>
  <c r="E50" i="69"/>
  <c r="E47" i="69"/>
  <c r="E49" i="69"/>
  <c r="E42" i="69"/>
  <c r="D47" i="69"/>
  <c r="D45" i="69"/>
  <c r="D50" i="69"/>
  <c r="D51" i="69"/>
  <c r="E48" i="69"/>
  <c r="D52" i="69"/>
  <c r="E44" i="69"/>
  <c r="E51" i="69"/>
  <c r="D40" i="69"/>
  <c r="E40" i="69"/>
  <c r="D46" i="69"/>
  <c r="D42" i="69"/>
  <c r="J9" i="69"/>
  <c r="L6" i="69"/>
  <c r="D9" i="69"/>
  <c r="H27" i="68" s="1"/>
  <c r="E9" i="69"/>
  <c r="E7" i="69"/>
  <c r="E8" i="69"/>
  <c r="E4" i="69"/>
  <c r="E5" i="69"/>
  <c r="E3" i="69"/>
  <c r="C76" i="69" l="1"/>
  <c r="D76" i="69"/>
  <c r="C77" i="69"/>
  <c r="D77" i="69"/>
  <c r="C78" i="69"/>
  <c r="D78" i="69"/>
  <c r="D79" i="69"/>
  <c r="C79" i="69"/>
  <c r="D74" i="69"/>
  <c r="C74" i="69"/>
  <c r="C75" i="69"/>
  <c r="D75" i="69"/>
  <c r="M6" i="69"/>
  <c r="L9" i="69"/>
  <c r="M9" i="69"/>
  <c r="M4" i="69"/>
  <c r="M5" i="69"/>
  <c r="M3" i="69"/>
  <c r="M7" i="69"/>
  <c r="M8" i="69"/>
</calcChain>
</file>

<file path=xl/comments1.xml><?xml version="1.0" encoding="utf-8"?>
<comments xmlns="http://schemas.openxmlformats.org/spreadsheetml/2006/main">
  <authors>
    <author>IJBO0740</author>
  </authors>
  <commentList>
    <comment ref="C1" authorId="0" shapeId="0">
      <text>
        <r>
          <rPr>
            <b/>
            <sz val="8"/>
            <color indexed="81"/>
            <rFont val="Tahoma"/>
            <family val="2"/>
          </rPr>
          <t>IJBO0740:</t>
        </r>
        <r>
          <rPr>
            <sz val="8"/>
            <color indexed="81"/>
            <rFont val="Tahoma"/>
            <family val="2"/>
          </rPr>
          <t xml:space="preserve">
201306</t>
        </r>
      </text>
    </comment>
  </commentList>
</comments>
</file>

<file path=xl/comments2.xml><?xml version="1.0" encoding="utf-8"?>
<comments xmlns="http://schemas.openxmlformats.org/spreadsheetml/2006/main">
  <authors>
    <author>IJBO0740</author>
  </authors>
  <commentList>
    <comment ref="D1" authorId="0" shapeId="0">
      <text>
        <r>
          <rPr>
            <b/>
            <sz val="8"/>
            <color indexed="81"/>
            <rFont val="Tahoma"/>
            <family val="2"/>
          </rPr>
          <t>IJBO0740:</t>
        </r>
        <r>
          <rPr>
            <sz val="8"/>
            <color indexed="81"/>
            <rFont val="Tahoma"/>
            <family val="2"/>
          </rPr>
          <t xml:space="preserve">
2013-06</t>
        </r>
      </text>
    </comment>
    <comment ref="AD1" authorId="0" shapeId="0">
      <text>
        <r>
          <rPr>
            <b/>
            <sz val="8"/>
            <color indexed="81"/>
            <rFont val="Tahoma"/>
            <family val="2"/>
          </rPr>
          <t>IJBO0740:</t>
        </r>
        <r>
          <rPr>
            <sz val="8"/>
            <color indexed="81"/>
            <rFont val="Tahoma"/>
            <family val="2"/>
          </rPr>
          <t xml:space="preserve">
2012-06</t>
        </r>
      </text>
    </comment>
  </commentList>
</comments>
</file>

<file path=xl/comments3.xml><?xml version="1.0" encoding="utf-8"?>
<comments xmlns="http://schemas.openxmlformats.org/spreadsheetml/2006/main">
  <authors>
    <author>IJBO0740</author>
  </authors>
  <commentList>
    <comment ref="D1" authorId="0" shapeId="0">
      <text>
        <r>
          <rPr>
            <b/>
            <sz val="8"/>
            <color indexed="81"/>
            <rFont val="Tahoma"/>
            <family val="2"/>
          </rPr>
          <t>IJBO0740:</t>
        </r>
        <r>
          <rPr>
            <sz val="8"/>
            <color indexed="81"/>
            <rFont val="Tahoma"/>
            <family val="2"/>
          </rPr>
          <t xml:space="preserve">
2013-06</t>
        </r>
      </text>
    </comment>
    <comment ref="AD1" authorId="0" shapeId="0">
      <text>
        <r>
          <rPr>
            <b/>
            <sz val="8"/>
            <color indexed="81"/>
            <rFont val="Tahoma"/>
            <family val="2"/>
          </rPr>
          <t>IJBO0740:</t>
        </r>
        <r>
          <rPr>
            <sz val="8"/>
            <color indexed="81"/>
            <rFont val="Tahoma"/>
            <family val="2"/>
          </rPr>
          <t xml:space="preserve">
2012-06</t>
        </r>
      </text>
    </comment>
  </commentList>
</comments>
</file>

<file path=xl/sharedStrings.xml><?xml version="1.0" encoding="utf-8"?>
<sst xmlns="http://schemas.openxmlformats.org/spreadsheetml/2006/main" count="8599" uniqueCount="1349">
  <si>
    <t>De 25 à 49 ans</t>
  </si>
  <si>
    <t>PRCORE</t>
  </si>
  <si>
    <t>F</t>
  </si>
  <si>
    <t>H</t>
  </si>
  <si>
    <t>Mois</t>
  </si>
  <si>
    <t>Parution</t>
  </si>
  <si>
    <t>Trim</t>
  </si>
  <si>
    <t>Trim -1</t>
  </si>
  <si>
    <t>Mois-1</t>
  </si>
  <si>
    <t>TOTAL</t>
  </si>
  <si>
    <t>Total</t>
  </si>
  <si>
    <t>RSA</t>
  </si>
  <si>
    <t>è</t>
  </si>
  <si>
    <t>ì</t>
  </si>
  <si>
    <t>î</t>
  </si>
  <si>
    <t>Données brutes</t>
  </si>
  <si>
    <t>Commune</t>
  </si>
  <si>
    <t>Vire</t>
  </si>
  <si>
    <t>Bassin de Lisieux</t>
  </si>
  <si>
    <t>Bassin de Falaise</t>
  </si>
  <si>
    <t>Bassin de Bayeux</t>
  </si>
  <si>
    <t>Bassin de Caen</t>
  </si>
  <si>
    <t>Bassin de Vire</t>
  </si>
  <si>
    <t>Bassin de Rouen</t>
  </si>
  <si>
    <t>Seine-Maritime</t>
  </si>
  <si>
    <t>Bassin du Pays de Caux</t>
  </si>
  <si>
    <t>Bassin de Caux-Maritime</t>
  </si>
  <si>
    <t>Bassin du Tréport</t>
  </si>
  <si>
    <t>Bassin de Forges-les-Eaux</t>
  </si>
  <si>
    <t>Bassin du Havre</t>
  </si>
  <si>
    <t>Bassin de Fécamp</t>
  </si>
  <si>
    <t>Bassin de Lillebonne</t>
  </si>
  <si>
    <t>Bassin d'Elbeuf</t>
  </si>
  <si>
    <t>Bassin de Louviers</t>
  </si>
  <si>
    <t>Eure</t>
  </si>
  <si>
    <t>Bassin d'Évreux</t>
  </si>
  <si>
    <t>Bassin de Vernon</t>
  </si>
  <si>
    <t>Bassin de Bernay</t>
  </si>
  <si>
    <t>Bassin de Pont-Audemer</t>
  </si>
  <si>
    <t>Bassin de Gisors</t>
  </si>
  <si>
    <t>Calvados</t>
  </si>
  <si>
    <t>Bassin du Nord-Cotentin</t>
  </si>
  <si>
    <t>Manche</t>
  </si>
  <si>
    <t>Bassin du Sud-Manche</t>
  </si>
  <si>
    <t>Bassin de Saint-Lô - Coutances</t>
  </si>
  <si>
    <t>Bassin de Flers</t>
  </si>
  <si>
    <t>Orne</t>
  </si>
  <si>
    <t>Bassin d'Alençon</t>
  </si>
  <si>
    <t>Bassin d'Argentan</t>
  </si>
  <si>
    <t>Bassin de Mortagne - L'Aigle</t>
  </si>
  <si>
    <t>Code bassin</t>
  </si>
  <si>
    <t>Nom de bassin</t>
  </si>
  <si>
    <t>département</t>
  </si>
  <si>
    <t>Code</t>
  </si>
  <si>
    <t>Données STMT</t>
  </si>
  <si>
    <t>* Le public PIC comprend les demandeurs d’emploi ayant un niveau de formation  BAC  (équivalent au BAC mais sans diplôme obtenu) et infra-BAC (strictement inférieur au BAC).</t>
  </si>
  <si>
    <t xml:space="preserve">Sélectionner le périmètre souhaité </t>
  </si>
  <si>
    <t>Cat A</t>
  </si>
  <si>
    <t>Cat ABC</t>
  </si>
  <si>
    <t>Cat ABCDE</t>
  </si>
  <si>
    <t>Évolution annuelle</t>
  </si>
  <si>
    <t>&gt; Par catégorie d'inscription</t>
  </si>
  <si>
    <t>Catégorie A</t>
  </si>
  <si>
    <t>Catégorie B</t>
  </si>
  <si>
    <t>Catégorie C</t>
  </si>
  <si>
    <t>Catégories A, B, C</t>
  </si>
  <si>
    <t>Catégorie D</t>
  </si>
  <si>
    <t>Catégorie E</t>
  </si>
  <si>
    <t>Source : Pôle emploi - STMT</t>
  </si>
  <si>
    <t>Cat B</t>
  </si>
  <si>
    <t>Cat C</t>
  </si>
  <si>
    <t>Cat D</t>
  </si>
  <si>
    <t>Cat E</t>
  </si>
  <si>
    <t>Moisp</t>
  </si>
  <si>
    <t>Évol</t>
  </si>
  <si>
    <t>Prop</t>
  </si>
  <si>
    <t>Normandie</t>
  </si>
  <si>
    <t>Bassin</t>
  </si>
  <si>
    <t>&gt;&gt; Cat ABC</t>
  </si>
  <si>
    <t>&gt;&gt; Profil</t>
  </si>
  <si>
    <t>Cat.A</t>
  </si>
  <si>
    <t>50 ans ou plus</t>
  </si>
  <si>
    <t>Inscrit 1an ou plus</t>
  </si>
  <si>
    <t>Niveau CAP/BEP ou infra</t>
  </si>
  <si>
    <t>&gt;&gt; Cat ABC (Prop.)</t>
  </si>
  <si>
    <t>&gt;&gt; Cat ABC (nb)</t>
  </si>
  <si>
    <t>Moins de 3 mois</t>
  </si>
  <si>
    <t>De 3 à moins de 6 mois</t>
  </si>
  <si>
    <t>De 6 à moins de 12 mois</t>
  </si>
  <si>
    <t>De 12 à moins de 24 mois</t>
  </si>
  <si>
    <t>De 24 à moins de 36 mois</t>
  </si>
  <si>
    <t>36 mois ou plus</t>
  </si>
  <si>
    <t>Niveau 4e ou 3e</t>
  </si>
  <si>
    <t>Niveau CAP/BEP</t>
  </si>
  <si>
    <t>Niveau BAC</t>
  </si>
  <si>
    <t>Niveau BAC+2 ou plus</t>
  </si>
  <si>
    <t>Public PIC</t>
  </si>
  <si>
    <t>Suivi</t>
  </si>
  <si>
    <t>Guidé</t>
  </si>
  <si>
    <t>Renforcé</t>
  </si>
  <si>
    <t>Global</t>
  </si>
  <si>
    <t>BOE</t>
  </si>
  <si>
    <t>Non BOE</t>
  </si>
  <si>
    <t>&gt;&gt; Entrées</t>
  </si>
  <si>
    <t>&gt;&gt; Sorties</t>
  </si>
  <si>
    <t>&gt;&gt; Domaines les plus recherchés</t>
  </si>
  <si>
    <t>cat_ABC</t>
  </si>
  <si>
    <t>h_abc</t>
  </si>
  <si>
    <t>f_abc</t>
  </si>
  <si>
    <t>jeunes_abc</t>
  </si>
  <si>
    <t>medium_abc</t>
  </si>
  <si>
    <t>seniors_abc</t>
  </si>
  <si>
    <t>anc1_abc</t>
  </si>
  <si>
    <t>anc2_abc</t>
  </si>
  <si>
    <t>anc3_abc</t>
  </si>
  <si>
    <t>anc4_abc</t>
  </si>
  <si>
    <t>anc5_abc</t>
  </si>
  <si>
    <t>anc6_abc</t>
  </si>
  <si>
    <t>nondeld_abc</t>
  </si>
  <si>
    <t>deld_abc</t>
  </si>
  <si>
    <t>rsa_abc</t>
  </si>
  <si>
    <t>boe_abc</t>
  </si>
  <si>
    <t>niv12_abc</t>
  </si>
  <si>
    <t>niv3_abc</t>
  </si>
  <si>
    <t>niv4_abc</t>
  </si>
  <si>
    <t>niv5_abc</t>
  </si>
  <si>
    <t>niv5b_abc</t>
  </si>
  <si>
    <t>niv6_abc</t>
  </si>
  <si>
    <t>nivpic_abc</t>
  </si>
  <si>
    <t>domaine_a</t>
  </si>
  <si>
    <t>domaine_b</t>
  </si>
  <si>
    <t>domaine_c</t>
  </si>
  <si>
    <t>domaine_d</t>
  </si>
  <si>
    <t>domaine_e</t>
  </si>
  <si>
    <t>domaine_f</t>
  </si>
  <si>
    <t>domaine_g</t>
  </si>
  <si>
    <t>domaine_h</t>
  </si>
  <si>
    <t>domaine_i</t>
  </si>
  <si>
    <t>domaine_j</t>
  </si>
  <si>
    <t>domaine_k</t>
  </si>
  <si>
    <t>domaine_l</t>
  </si>
  <si>
    <t>domaine_m</t>
  </si>
  <si>
    <t>domaine_n</t>
  </si>
  <si>
    <t>suivi</t>
  </si>
  <si>
    <t>guide</t>
  </si>
  <si>
    <t>renforce</t>
  </si>
  <si>
    <t>global</t>
  </si>
  <si>
    <t>cat_A</t>
  </si>
  <si>
    <t>cat_ABCprec</t>
  </si>
  <si>
    <t>Agriculture et pêche, espaces naturels et espaces verts, soins aux animaux</t>
  </si>
  <si>
    <t>Arts et façonnage d'ouvrages d'art</t>
  </si>
  <si>
    <t>Banque, assurance, immobilier</t>
  </si>
  <si>
    <t>Commerce, vente et grande distribution</t>
  </si>
  <si>
    <t>Communication, média et multimédia</t>
  </si>
  <si>
    <t>Construction, bâtiment et travaux publics</t>
  </si>
  <si>
    <t>Hôtellerie-restauration, tourisme, loisirs et animation</t>
  </si>
  <si>
    <t>Industrie</t>
  </si>
  <si>
    <t>Installation et maintenance</t>
  </si>
  <si>
    <t>Santé</t>
  </si>
  <si>
    <t>Services à la personne et à la collectivité</t>
  </si>
  <si>
    <t>Spectacle</t>
  </si>
  <si>
    <t>Support à l'entreprise</t>
  </si>
  <si>
    <t>Transport et logistique</t>
  </si>
  <si>
    <t>Bassin_RSA</t>
  </si>
  <si>
    <t/>
  </si>
  <si>
    <t>mediumbis_abc</t>
  </si>
  <si>
    <t>indem</t>
  </si>
  <si>
    <t>indem_rac</t>
  </si>
  <si>
    <t>indem_CSP</t>
  </si>
  <si>
    <t>indem_FOR</t>
  </si>
  <si>
    <t>indem_sol</t>
  </si>
  <si>
    <t>non_indem</t>
  </si>
  <si>
    <t>CODE_BASSIN</t>
  </si>
  <si>
    <t>ROME</t>
  </si>
  <si>
    <t>tot</t>
  </si>
  <si>
    <t>K2204</t>
  </si>
  <si>
    <t>K1304</t>
  </si>
  <si>
    <t>D1507</t>
  </si>
  <si>
    <t>K1303</t>
  </si>
  <si>
    <t>N4105</t>
  </si>
  <si>
    <t>N1105</t>
  </si>
  <si>
    <t>D1214</t>
  </si>
  <si>
    <t>K1302</t>
  </si>
  <si>
    <t>A1203</t>
  </si>
  <si>
    <t>N1103</t>
  </si>
  <si>
    <t>M1607</t>
  </si>
  <si>
    <t>F1606</t>
  </si>
  <si>
    <t>G1603</t>
  </si>
  <si>
    <t>M1601</t>
  </si>
  <si>
    <t>G1605</t>
  </si>
  <si>
    <t>F1704</t>
  </si>
  <si>
    <t>D1505</t>
  </si>
  <si>
    <t>G1602</t>
  </si>
  <si>
    <t>I1203</t>
  </si>
  <si>
    <t>K2503</t>
  </si>
  <si>
    <t>M1602</t>
  </si>
  <si>
    <t>D1106</t>
  </si>
  <si>
    <t>D1408</t>
  </si>
  <si>
    <t>N1101</t>
  </si>
  <si>
    <t>H3302</t>
  </si>
  <si>
    <t>J1301</t>
  </si>
  <si>
    <t>K2104</t>
  </si>
  <si>
    <t>G1803</t>
  </si>
  <si>
    <t>I1604</t>
  </si>
  <si>
    <t>G1203</t>
  </si>
  <si>
    <t>K2107</t>
  </si>
  <si>
    <t>N4101</t>
  </si>
  <si>
    <t>F1703</t>
  </si>
  <si>
    <t>F1701</t>
  </si>
  <si>
    <t>M1805</t>
  </si>
  <si>
    <t>D1202</t>
  </si>
  <si>
    <t>M1203</t>
  </si>
  <si>
    <t>D1208</t>
  </si>
  <si>
    <t>F1602</t>
  </si>
  <si>
    <t>G1801</t>
  </si>
  <si>
    <t>D1212</t>
  </si>
  <si>
    <t>K2303</t>
  </si>
  <si>
    <t>B1803</t>
  </si>
  <si>
    <t>F1603</t>
  </si>
  <si>
    <t>I1401</t>
  </si>
  <si>
    <t>L1202</t>
  </si>
  <si>
    <t>N4103</t>
  </si>
  <si>
    <t>D1211</t>
  </si>
  <si>
    <t>D1401</t>
  </si>
  <si>
    <t>E1205</t>
  </si>
  <si>
    <t>F1604</t>
  </si>
  <si>
    <t>D1402</t>
  </si>
  <si>
    <t>G1802</t>
  </si>
  <si>
    <t>K1206</t>
  </si>
  <si>
    <t>K2501</t>
  </si>
  <si>
    <t>M1609</t>
  </si>
  <si>
    <t>I1202</t>
  </si>
  <si>
    <t>D1301</t>
  </si>
  <si>
    <t>F1302</t>
  </si>
  <si>
    <t>G1204</t>
  </si>
  <si>
    <t>G1501</t>
  </si>
  <si>
    <t>G1703</t>
  </si>
  <si>
    <t>D1102</t>
  </si>
  <si>
    <t>K2111</t>
  </si>
  <si>
    <t>E1103</t>
  </si>
  <si>
    <t>G1202</t>
  </si>
  <si>
    <t>K1903</t>
  </si>
  <si>
    <t>I1309</t>
  </si>
  <si>
    <t>M1605</t>
  </si>
  <si>
    <t>M1604</t>
  </si>
  <si>
    <t>E1108</t>
  </si>
  <si>
    <t>H2206</t>
  </si>
  <si>
    <t>H2301</t>
  </si>
  <si>
    <t>K1207</t>
  </si>
  <si>
    <t>G1402</t>
  </si>
  <si>
    <t>M1705</t>
  </si>
  <si>
    <t>H1404</t>
  </si>
  <si>
    <t>H2909</t>
  </si>
  <si>
    <t>K1601</t>
  </si>
  <si>
    <t>N1202</t>
  </si>
  <si>
    <t>N4102</t>
  </si>
  <si>
    <t>A1501</t>
  </si>
  <si>
    <t>A1414</t>
  </si>
  <si>
    <t>C1504</t>
  </si>
  <si>
    <t>F1613</t>
  </si>
  <si>
    <t>H1206</t>
  </si>
  <si>
    <t>H3301</t>
  </si>
  <si>
    <t>M1603</t>
  </si>
  <si>
    <t>D1403</t>
  </si>
  <si>
    <t>E1106</t>
  </si>
  <si>
    <t>F1104</t>
  </si>
  <si>
    <t>J1304</t>
  </si>
  <si>
    <t>K1204</t>
  </si>
  <si>
    <t>A1202</t>
  </si>
  <si>
    <t>B1101</t>
  </si>
  <si>
    <t>E1104</t>
  </si>
  <si>
    <t>F1610</t>
  </si>
  <si>
    <t>H1503</t>
  </si>
  <si>
    <t>H2102</t>
  </si>
  <si>
    <t>J1305</t>
  </si>
  <si>
    <t>M1810</t>
  </si>
  <si>
    <t>D1104</t>
  </si>
  <si>
    <t>F1611</t>
  </si>
  <si>
    <t>H2902</t>
  </si>
  <si>
    <t>H2903</t>
  </si>
  <si>
    <t>I1304</t>
  </si>
  <si>
    <t>I1307</t>
  </si>
  <si>
    <t>I1310</t>
  </si>
  <si>
    <t>I1503</t>
  </si>
  <si>
    <t>K2105</t>
  </si>
  <si>
    <t>F1106</t>
  </si>
  <si>
    <t>H2914</t>
  </si>
  <si>
    <t>K1201</t>
  </si>
  <si>
    <t>K1301</t>
  </si>
  <si>
    <t>K2304</t>
  </si>
  <si>
    <t>M1501</t>
  </si>
  <si>
    <t>M1608</t>
  </si>
  <si>
    <t>D1209</t>
  </si>
  <si>
    <t>D1501</t>
  </si>
  <si>
    <t>F1608</t>
  </si>
  <si>
    <t>G1604</t>
  </si>
  <si>
    <t>J1501</t>
  </si>
  <si>
    <t>K1801</t>
  </si>
  <si>
    <t>M1402</t>
  </si>
  <si>
    <t>H1502</t>
  </si>
  <si>
    <t>H2906</t>
  </si>
  <si>
    <t>H2913</t>
  </si>
  <si>
    <t>K1103</t>
  </si>
  <si>
    <t>L1203</t>
  </si>
  <si>
    <t>L1508</t>
  </si>
  <si>
    <t>M1801</t>
  </si>
  <si>
    <t>E1201</t>
  </si>
  <si>
    <t>I1606</t>
  </si>
  <si>
    <t>K1902</t>
  </si>
  <si>
    <t>K2402</t>
  </si>
  <si>
    <t>N1303</t>
  </si>
  <si>
    <t>D1205</t>
  </si>
  <si>
    <t>D1404</t>
  </si>
  <si>
    <t>D1406</t>
  </si>
  <si>
    <t>F1101</t>
  </si>
  <si>
    <t>F1607</t>
  </si>
  <si>
    <t>I1607</t>
  </si>
  <si>
    <t>K1104</t>
  </si>
  <si>
    <t>K1205</t>
  </si>
  <si>
    <t>K1802</t>
  </si>
  <si>
    <t>M1302</t>
  </si>
  <si>
    <t>C1206</t>
  </si>
  <si>
    <t>D1407</t>
  </si>
  <si>
    <t>G1401</t>
  </si>
  <si>
    <t>K2201</t>
  </si>
  <si>
    <t>M1707</t>
  </si>
  <si>
    <t>B1805</t>
  </si>
  <si>
    <t>C1102</t>
  </si>
  <si>
    <t>D1101</t>
  </si>
  <si>
    <t>D1405</t>
  </si>
  <si>
    <t>F1502</t>
  </si>
  <si>
    <t>F1605</t>
  </si>
  <si>
    <t>G1101</t>
  </si>
  <si>
    <t>G1502</t>
  </si>
  <si>
    <t>K2202</t>
  </si>
  <si>
    <t>K2401</t>
  </si>
  <si>
    <t>M1101</t>
  </si>
  <si>
    <t>N1102</t>
  </si>
  <si>
    <t>N1301</t>
  </si>
  <si>
    <t>A1408</t>
  </si>
  <si>
    <t>A1416</t>
  </si>
  <si>
    <t>C1109</t>
  </si>
  <si>
    <t>D1213</t>
  </si>
  <si>
    <t>E1101</t>
  </si>
  <si>
    <t>F1201</t>
  </si>
  <si>
    <t>G1303</t>
  </si>
  <si>
    <t>G1403</t>
  </si>
  <si>
    <t>H1203</t>
  </si>
  <si>
    <t>H1208</t>
  </si>
  <si>
    <t>H1302</t>
  </si>
  <si>
    <t>H2101</t>
  </si>
  <si>
    <t>H2502</t>
  </si>
  <si>
    <t>H2604</t>
  </si>
  <si>
    <t>I1306</t>
  </si>
  <si>
    <t>J1302</t>
  </si>
  <si>
    <t>K2106</t>
  </si>
  <si>
    <t>K2108</t>
  </si>
  <si>
    <t>L1101</t>
  </si>
  <si>
    <t>L1201</t>
  </si>
  <si>
    <t>L1304</t>
  </si>
  <si>
    <t>M1201</t>
  </si>
  <si>
    <t>M1502</t>
  </si>
  <si>
    <t>M1606</t>
  </si>
  <si>
    <t>M1802</t>
  </si>
  <si>
    <t>A1303</t>
  </si>
  <si>
    <t>A1401</t>
  </si>
  <si>
    <t>B1806</t>
  </si>
  <si>
    <t>C1401</t>
  </si>
  <si>
    <t>D1207</t>
  </si>
  <si>
    <t>D1210</t>
  </si>
  <si>
    <t>E1107</t>
  </si>
  <si>
    <t>F1105</t>
  </si>
  <si>
    <t>F1702</t>
  </si>
  <si>
    <t>G1102</t>
  </si>
  <si>
    <t>G1201</t>
  </si>
  <si>
    <t>H1210</t>
  </si>
  <si>
    <t>H1303</t>
  </si>
  <si>
    <t>H2207</t>
  </si>
  <si>
    <t>H2603</t>
  </si>
  <si>
    <t>H2901</t>
  </si>
  <si>
    <t>I1302</t>
  </si>
  <si>
    <t>I1308</t>
  </si>
  <si>
    <t>I1402</t>
  </si>
  <si>
    <t>J1303</t>
  </si>
  <si>
    <t>J1506</t>
  </si>
  <si>
    <t>K1203</t>
  </si>
  <si>
    <t>K1305</t>
  </si>
  <si>
    <t>K1404</t>
  </si>
  <si>
    <t>K1705</t>
  </si>
  <si>
    <t>L1103</t>
  </si>
  <si>
    <t>L1506</t>
  </si>
  <si>
    <t>M1205</t>
  </si>
  <si>
    <t>M1401</t>
  </si>
  <si>
    <t>M1403</t>
  </si>
  <si>
    <t>M1704</t>
  </si>
  <si>
    <t>N2101</t>
  </si>
  <si>
    <t>N4203</t>
  </si>
  <si>
    <t>A1201</t>
  </si>
  <si>
    <t>C1301</t>
  </si>
  <si>
    <t>C1503</t>
  </si>
  <si>
    <t>D1201</t>
  </si>
  <si>
    <t>D1503</t>
  </si>
  <si>
    <t>F1102</t>
  </si>
  <si>
    <t>F1108</t>
  </si>
  <si>
    <t>G1601</t>
  </si>
  <si>
    <t>H1102</t>
  </si>
  <si>
    <t>H1204</t>
  </si>
  <si>
    <t>H2602</t>
  </si>
  <si>
    <t>H3101</t>
  </si>
  <si>
    <t>I1305</t>
  </si>
  <si>
    <t>J1102</t>
  </si>
  <si>
    <t>J1307</t>
  </si>
  <si>
    <t>K2110</t>
  </si>
  <si>
    <t>L1302</t>
  </si>
  <si>
    <t>L1303</t>
  </si>
  <si>
    <t>L1401</t>
  </si>
  <si>
    <t>L1503</t>
  </si>
  <si>
    <t>M1204</t>
  </si>
  <si>
    <t>M1803</t>
  </si>
  <si>
    <t>M1806</t>
  </si>
  <si>
    <t>N2201</t>
  </si>
  <si>
    <t>N3203</t>
  </si>
  <si>
    <t>N4104</t>
  </si>
  <si>
    <t>A1301</t>
  </si>
  <si>
    <t>A1403</t>
  </si>
  <si>
    <t>A1503</t>
  </si>
  <si>
    <t>B1802</t>
  </si>
  <si>
    <t>C1201</t>
  </si>
  <si>
    <t>C1205</t>
  </si>
  <si>
    <t>C1501</t>
  </si>
  <si>
    <t>D1103</t>
  </si>
  <si>
    <t>D1107</t>
  </si>
  <si>
    <t>D1502</t>
  </si>
  <si>
    <t>D1508</t>
  </si>
  <si>
    <t>E1301</t>
  </si>
  <si>
    <t>E1305</t>
  </si>
  <si>
    <t>E1306</t>
  </si>
  <si>
    <t>F1202</t>
  </si>
  <si>
    <t>F1601</t>
  </si>
  <si>
    <t>F1609</t>
  </si>
  <si>
    <t>F1612</t>
  </si>
  <si>
    <t>F1705</t>
  </si>
  <si>
    <t>G1503</t>
  </si>
  <si>
    <t>H1209</t>
  </si>
  <si>
    <t>H1504</t>
  </si>
  <si>
    <t>H1506</t>
  </si>
  <si>
    <t>H2402</t>
  </si>
  <si>
    <t>H2504</t>
  </si>
  <si>
    <t>H2701</t>
  </si>
  <si>
    <t>H2907</t>
  </si>
  <si>
    <t>H3201</t>
  </si>
  <si>
    <t>H3203</t>
  </si>
  <si>
    <t>H3404</t>
  </si>
  <si>
    <t>I1303</t>
  </si>
  <si>
    <t>I1603</t>
  </si>
  <si>
    <t>J1103</t>
  </si>
  <si>
    <t>J1202</t>
  </si>
  <si>
    <t>J1402</t>
  </si>
  <si>
    <t>J1505</t>
  </si>
  <si>
    <t>K1602</t>
  </si>
  <si>
    <t>K1707</t>
  </si>
  <si>
    <t>K2112</t>
  </si>
  <si>
    <t>K2305</t>
  </si>
  <si>
    <t>K2502</t>
  </si>
  <si>
    <t>K2602</t>
  </si>
  <si>
    <t>L1504</t>
  </si>
  <si>
    <t>L1507</t>
  </si>
  <si>
    <t>M1301</t>
  </si>
  <si>
    <t>M1503</t>
  </si>
  <si>
    <t>M1703</t>
  </si>
  <si>
    <t>M1706</t>
  </si>
  <si>
    <t>M1808</t>
  </si>
  <si>
    <t>N1302</t>
  </si>
  <si>
    <t>N4302</t>
  </si>
  <si>
    <t>A1101</t>
  </si>
  <si>
    <t>A1302</t>
  </si>
  <si>
    <t>A1402</t>
  </si>
  <si>
    <t>A1409</t>
  </si>
  <si>
    <t>A1410</t>
  </si>
  <si>
    <t>A1504</t>
  </si>
  <si>
    <t>B1201</t>
  </si>
  <si>
    <t>B1302</t>
  </si>
  <si>
    <t>B1602</t>
  </si>
  <si>
    <t>B1804</t>
  </si>
  <si>
    <t>C1103</t>
  </si>
  <si>
    <t>C1202</t>
  </si>
  <si>
    <t>C1203</t>
  </si>
  <si>
    <t>C1502</t>
  </si>
  <si>
    <t>D1105</t>
  </si>
  <si>
    <t>D1206</t>
  </si>
  <si>
    <t>D1504</t>
  </si>
  <si>
    <t>D1506</t>
  </si>
  <si>
    <t>D1509</t>
  </si>
  <si>
    <t>E1102</t>
  </si>
  <si>
    <t>E1105</t>
  </si>
  <si>
    <t>E1204</t>
  </si>
  <si>
    <t>E1304</t>
  </si>
  <si>
    <t>E1307</t>
  </si>
  <si>
    <t>F1103</t>
  </si>
  <si>
    <t>F1107</t>
  </si>
  <si>
    <t>F1301</t>
  </si>
  <si>
    <t>F1501</t>
  </si>
  <si>
    <t>F1503</t>
  </si>
  <si>
    <t>G1205</t>
  </si>
  <si>
    <t>G1404</t>
  </si>
  <si>
    <t>G1701</t>
  </si>
  <si>
    <t>G1702</t>
  </si>
  <si>
    <t>G1804</t>
  </si>
  <si>
    <t>H1101</t>
  </si>
  <si>
    <t>H1201</t>
  </si>
  <si>
    <t>H1202</t>
  </si>
  <si>
    <t>H1205</t>
  </si>
  <si>
    <t>H1301</t>
  </si>
  <si>
    <t>H1402</t>
  </si>
  <si>
    <t>H2201</t>
  </si>
  <si>
    <t>H2208</t>
  </si>
  <si>
    <t>H2401</t>
  </si>
  <si>
    <t>H2415</t>
  </si>
  <si>
    <t>H2905</t>
  </si>
  <si>
    <t>H2908</t>
  </si>
  <si>
    <t>H2911</t>
  </si>
  <si>
    <t>H3303</t>
  </si>
  <si>
    <t>H3401</t>
  </si>
  <si>
    <t>I1201</t>
  </si>
  <si>
    <t>I1301</t>
  </si>
  <si>
    <t>I1501</t>
  </si>
  <si>
    <t>J1101</t>
  </si>
  <si>
    <t>J1201</t>
  </si>
  <si>
    <t>J1404</t>
  </si>
  <si>
    <t>J1405</t>
  </si>
  <si>
    <t>J1410</t>
  </si>
  <si>
    <t>J1502</t>
  </si>
  <si>
    <t>J1504</t>
  </si>
  <si>
    <t>K1202</t>
  </si>
  <si>
    <t>K1501</t>
  </si>
  <si>
    <t>K1701</t>
  </si>
  <si>
    <t>K1706</t>
  </si>
  <si>
    <t>K2102</t>
  </si>
  <si>
    <t>K2109</t>
  </si>
  <si>
    <t>K2203</t>
  </si>
  <si>
    <t>K2301</t>
  </si>
  <si>
    <t>K2306</t>
  </si>
  <si>
    <t>K2601</t>
  </si>
  <si>
    <t>K2603</t>
  </si>
  <si>
    <t>L1204</t>
  </si>
  <si>
    <t>L1501</t>
  </si>
  <si>
    <t>L1502</t>
  </si>
  <si>
    <t>L1509</t>
  </si>
  <si>
    <t>M1102</t>
  </si>
  <si>
    <t>M1404</t>
  </si>
  <si>
    <t>M1701</t>
  </si>
  <si>
    <t>M1804</t>
  </si>
  <si>
    <t>N1104</t>
  </si>
  <si>
    <t>N1201</t>
  </si>
  <si>
    <t>N2102</t>
  </si>
  <si>
    <t>N2203</t>
  </si>
  <si>
    <t>N3201</t>
  </si>
  <si>
    <t>N4201</t>
  </si>
  <si>
    <t>N4204</t>
  </si>
  <si>
    <t>N4401</t>
  </si>
  <si>
    <t>C1204</t>
  </si>
  <si>
    <t>L1102</t>
  </si>
  <si>
    <t>N2202</t>
  </si>
  <si>
    <t>A1412</t>
  </si>
  <si>
    <t>H3102</t>
  </si>
  <si>
    <t>J1406</t>
  </si>
  <si>
    <t>K1403</t>
  </si>
  <si>
    <t>L1505</t>
  </si>
  <si>
    <t>M1207</t>
  </si>
  <si>
    <t>N3102</t>
  </si>
  <si>
    <t>N4402</t>
  </si>
  <si>
    <t>A1415</t>
  </si>
  <si>
    <t>A1407</t>
  </si>
  <si>
    <t>H2605</t>
  </si>
  <si>
    <t>A1406</t>
  </si>
  <si>
    <t>B1301</t>
  </si>
  <si>
    <t>F1204</t>
  </si>
  <si>
    <t>G1301</t>
  </si>
  <si>
    <t>H1403</t>
  </si>
  <si>
    <t>H2404</t>
  </si>
  <si>
    <t>H2801</t>
  </si>
  <si>
    <t>I1605</t>
  </si>
  <si>
    <t>J1408</t>
  </si>
  <si>
    <t>K1703</t>
  </si>
  <si>
    <t>D1204</t>
  </si>
  <si>
    <t>G1206</t>
  </si>
  <si>
    <t>H2205</t>
  </si>
  <si>
    <t>H2805</t>
  </si>
  <si>
    <t>H3402</t>
  </si>
  <si>
    <t>I1102</t>
  </si>
  <si>
    <t>A1405</t>
  </si>
  <si>
    <t>H2409</t>
  </si>
  <si>
    <t>I1502</t>
  </si>
  <si>
    <t>K2101</t>
  </si>
  <si>
    <t>F1401</t>
  </si>
  <si>
    <t>M1202</t>
  </si>
  <si>
    <t>N3101</t>
  </si>
  <si>
    <t>C1105</t>
  </si>
  <si>
    <t>N4403</t>
  </si>
  <si>
    <t>A1204</t>
  </si>
  <si>
    <t>A1404</t>
  </si>
  <si>
    <t>B1402</t>
  </si>
  <si>
    <t>B1501</t>
  </si>
  <si>
    <t>C1104</t>
  </si>
  <si>
    <t>H1501</t>
  </si>
  <si>
    <t>H2209</t>
  </si>
  <si>
    <t>H2403</t>
  </si>
  <si>
    <t>H2601</t>
  </si>
  <si>
    <t>I1101</t>
  </si>
  <si>
    <t>I1103</t>
  </si>
  <si>
    <t>I1601</t>
  </si>
  <si>
    <t>I1602</t>
  </si>
  <si>
    <t>K2103</t>
  </si>
  <si>
    <t>N3103</t>
  </si>
  <si>
    <t>A1205</t>
  </si>
  <si>
    <t>B1303</t>
  </si>
  <si>
    <t>B1603</t>
  </si>
  <si>
    <t>C1106</t>
  </si>
  <si>
    <t>H1207</t>
  </si>
  <si>
    <t>K2302</t>
  </si>
  <si>
    <t>A1502</t>
  </si>
  <si>
    <t>H2910</t>
  </si>
  <si>
    <t>E1308</t>
  </si>
  <si>
    <t>E1401</t>
  </si>
  <si>
    <t>K1401</t>
  </si>
  <si>
    <t>H3202</t>
  </si>
  <si>
    <t>A1413</t>
  </si>
  <si>
    <t>C1302</t>
  </si>
  <si>
    <t>H2912</t>
  </si>
  <si>
    <t>A1411</t>
  </si>
  <si>
    <t>E1302</t>
  </si>
  <si>
    <t>E1402</t>
  </si>
  <si>
    <t>F1706</t>
  </si>
  <si>
    <t>H2411</t>
  </si>
  <si>
    <t>J1503</t>
  </si>
  <si>
    <t>N4202</t>
  </si>
  <si>
    <t>J1507</t>
  </si>
  <si>
    <t>K1704</t>
  </si>
  <si>
    <t>H1401</t>
  </si>
  <si>
    <t>H3403</t>
  </si>
  <si>
    <t>J1104</t>
  </si>
  <si>
    <t>M1206</t>
  </si>
  <si>
    <t>M1807</t>
  </si>
  <si>
    <t>E1203</t>
  </si>
  <si>
    <t>H2405</t>
  </si>
  <si>
    <t>H2904</t>
  </si>
  <si>
    <t>K1101</t>
  </si>
  <si>
    <t>H2802</t>
  </si>
  <si>
    <t>H2203</t>
  </si>
  <si>
    <t>H2804</t>
  </si>
  <si>
    <t>H2202</t>
  </si>
  <si>
    <t>F1203</t>
  </si>
  <si>
    <t>B1601</t>
  </si>
  <si>
    <t>D1203</t>
  </si>
  <si>
    <t>H2204</t>
  </si>
  <si>
    <t>H2412</t>
  </si>
  <si>
    <t>H2501</t>
  </si>
  <si>
    <t>K1102</t>
  </si>
  <si>
    <t>H2503</t>
  </si>
  <si>
    <t>B1401</t>
  </si>
  <si>
    <t>L1301</t>
  </si>
  <si>
    <t>F1402</t>
  </si>
  <si>
    <t>N4301</t>
  </si>
  <si>
    <t>E1303</t>
  </si>
  <si>
    <t>B1801</t>
  </si>
  <si>
    <t>H2410</t>
  </si>
  <si>
    <t>M1809</t>
  </si>
  <si>
    <t>&gt;&gt;Principaux métiers</t>
  </si>
  <si>
    <t>Libellé ROME</t>
  </si>
  <si>
    <t>Conduite d'engins d'exploitation agricole et forestière</t>
  </si>
  <si>
    <t>Bûcheronnage et élagage</t>
  </si>
  <si>
    <t>Entretien des espaces naturels</t>
  </si>
  <si>
    <t>Entretien des espaces verts</t>
  </si>
  <si>
    <t>Protection du patrimoine naturel</t>
  </si>
  <si>
    <t>Sylviculture</t>
  </si>
  <si>
    <t>Conseil et assistance technique en agriculture</t>
  </si>
  <si>
    <t>Contrôle et diagnostic technique en agriculture</t>
  </si>
  <si>
    <t>Ingénierie en agriculture et environnement naturel</t>
  </si>
  <si>
    <t>Aide agricole de production fruitière ou viticole</t>
  </si>
  <si>
    <t>Aide agricole de production légumière ou végétale</t>
  </si>
  <si>
    <t>Aide d'élevage agricole et aquacole</t>
  </si>
  <si>
    <t>Aquaculture</t>
  </si>
  <si>
    <t>Arboriculture et viticulture</t>
  </si>
  <si>
    <t>Encadrement équipage de la pêche</t>
  </si>
  <si>
    <t>Élevage bovin ou équin</t>
  </si>
  <si>
    <t>Élevage d'animaux sauvages ou de compagnie</t>
  </si>
  <si>
    <t>Élevage de lapins et volailles</t>
  </si>
  <si>
    <t>Élevage ovin ou caprin</t>
  </si>
  <si>
    <t>Élevage porcin</t>
  </si>
  <si>
    <t>Fabrication et affinage de fromages</t>
  </si>
  <si>
    <t>Fermentation de boissons alcoolisées</t>
  </si>
  <si>
    <t>Horticulture et maraîchage</t>
  </si>
  <si>
    <t>Equipage de la pêche</t>
  </si>
  <si>
    <t>Polyculture, élevage</t>
  </si>
  <si>
    <t>A1417</t>
  </si>
  <si>
    <t>Saliculture</t>
  </si>
  <si>
    <t>Aide aux soins animaux</t>
  </si>
  <si>
    <t>Podologie animale</t>
  </si>
  <si>
    <t>Toilettage des animaux</t>
  </si>
  <si>
    <t>Santé animale</t>
  </si>
  <si>
    <t>Création en arts plastiques</t>
  </si>
  <si>
    <t>Réalisation d'objets décoratifs et utilitaires en céramique et matériaux de synthèse</t>
  </si>
  <si>
    <t>Décoration d'espaces de vente</t>
  </si>
  <si>
    <t>Décoration d'objets d'art et artisanaux</t>
  </si>
  <si>
    <t>Gravure - ciselure</t>
  </si>
  <si>
    <t>Réalisation d'objets en lianes, fibres et brins végétaux</t>
  </si>
  <si>
    <t>Reliure et restauration de livres et archives</t>
  </si>
  <si>
    <t>Fabrication et réparation d'instruments de musique</t>
  </si>
  <si>
    <t>Métallerie d'art</t>
  </si>
  <si>
    <t>Réalisation d'objets artistiques et fonctionnels en verre</t>
  </si>
  <si>
    <t>Réalisation d'ouvrages en bijouterie, joaillerie et orfèvrerie</t>
  </si>
  <si>
    <t>B1604</t>
  </si>
  <si>
    <t>Réparation - montage en systèmes horlogers</t>
  </si>
  <si>
    <t>B1701</t>
  </si>
  <si>
    <t>Conservation et reconstitution d'espèces animales</t>
  </si>
  <si>
    <t>Réalisation d'articles de chapellerie</t>
  </si>
  <si>
    <t>Réalisation d'articles en cuir et matériaux souples (hors vêtement)</t>
  </si>
  <si>
    <t>Réalisation de vêtements sur mesure ou en petite série</t>
  </si>
  <si>
    <t>Réalisation d'ouvrages d'art en fils</t>
  </si>
  <si>
    <t>Stylisme</t>
  </si>
  <si>
    <t>Tapisserie - décoration en ameublement</t>
  </si>
  <si>
    <t>C1101</t>
  </si>
  <si>
    <t>Conception - développement produits d'assurances</t>
  </si>
  <si>
    <t>Conseil clientèle en assurances</t>
  </si>
  <si>
    <t>Courtage en assurances</t>
  </si>
  <si>
    <t>Direction d'exploitation en assurances</t>
  </si>
  <si>
    <t>Études actuarielles en assurances</t>
  </si>
  <si>
    <t>Expertise risques en assurances</t>
  </si>
  <si>
    <t>C1107</t>
  </si>
  <si>
    <t>Indemnisations en assurances</t>
  </si>
  <si>
    <t>C1108</t>
  </si>
  <si>
    <t>Management de groupe et de service en assurances</t>
  </si>
  <si>
    <t>Rédaction et gestion en assurances</t>
  </si>
  <si>
    <t>C1110</t>
  </si>
  <si>
    <t>Souscription d'assurances</t>
  </si>
  <si>
    <t>Accueil et services bancaires</t>
  </si>
  <si>
    <t>Analyse de crédits et risques bancaires</t>
  </si>
  <si>
    <t>Relation clients banque/finance</t>
  </si>
  <si>
    <t>Conception et expertise produits bancaires et financiers</t>
  </si>
  <si>
    <t>Conseil en gestion de patrimoine financier</t>
  </si>
  <si>
    <t>Gestion de clientèle bancaire</t>
  </si>
  <si>
    <t>C1207</t>
  </si>
  <si>
    <t>Management en exploitation bancaire</t>
  </si>
  <si>
    <t>Front office marchés financiers</t>
  </si>
  <si>
    <t>Gestion back et middle-office marchés financiers</t>
  </si>
  <si>
    <t>C1303</t>
  </si>
  <si>
    <t>Gestion de portefeuilles sur les marchés financiers</t>
  </si>
  <si>
    <t>Gestion en banque et assurance</t>
  </si>
  <si>
    <t>Gérance immobilière</t>
  </si>
  <si>
    <t>Gestion locative immobilière</t>
  </si>
  <si>
    <t>Management de projet immobilier</t>
  </si>
  <si>
    <t>Transaction immobilière</t>
  </si>
  <si>
    <t>Boucherie</t>
  </si>
  <si>
    <t>Boulangerie - viennoiserie</t>
  </si>
  <si>
    <t>Charcuterie - traiteur</t>
  </si>
  <si>
    <t>Pâtisserie, confiserie, chocolaterie et glacerie</t>
  </si>
  <si>
    <t>Poissonnerie</t>
  </si>
  <si>
    <t>Vente en alimentation</t>
  </si>
  <si>
    <t>Vente en gros de produits frais</t>
  </si>
  <si>
    <t>Achat vente d'objets d'art, anciens ou d'occasion</t>
  </si>
  <si>
    <t>Coiffure</t>
  </si>
  <si>
    <t>Hydrothérapie</t>
  </si>
  <si>
    <t>Location de véhicules ou de matériel de loisirs</t>
  </si>
  <si>
    <t>Nettoyage d'articles textiles ou cuirs</t>
  </si>
  <si>
    <t>Réparation d'articles en cuir et matériaux souples</t>
  </si>
  <si>
    <t>Retouches en habillement</t>
  </si>
  <si>
    <t>Soins esthétiques et corporels</t>
  </si>
  <si>
    <t>Vente de végétaux</t>
  </si>
  <si>
    <t>Vente en animalerie</t>
  </si>
  <si>
    <t>Vente en articles de sport et loisirs</t>
  </si>
  <si>
    <t>Vente en décoration et équipement du foyer</t>
  </si>
  <si>
    <t>Vente en gros de matériel et équipement</t>
  </si>
  <si>
    <t>Vente en habillement et accessoires de la personne</t>
  </si>
  <si>
    <t>Management de magasin de détail</t>
  </si>
  <si>
    <t>Assistanat commercial</t>
  </si>
  <si>
    <t>Relation commerciale grands comptes et entreprises</t>
  </si>
  <si>
    <t>Relation commerciale auprès de particuliers</t>
  </si>
  <si>
    <t>Relation commerciale en vente de véhicules</t>
  </si>
  <si>
    <t>Conseil en information médicale</t>
  </si>
  <si>
    <t>Management en force de vente</t>
  </si>
  <si>
    <t>Relation technico-commerciale</t>
  </si>
  <si>
    <t>Téléconseil et télévente</t>
  </si>
  <si>
    <t>Animation de vente</t>
  </si>
  <si>
    <t>Management/gestion de rayon produits alimentaires</t>
  </si>
  <si>
    <t>Management/gestion de rayon produits non alimentaires</t>
  </si>
  <si>
    <t>Direction de magasin de grande distribution</t>
  </si>
  <si>
    <t>Personnel de caisse</t>
  </si>
  <si>
    <t>Marchandisage</t>
  </si>
  <si>
    <t>Mise en rayon libre-service</t>
  </si>
  <si>
    <t>Encadrement du personnel de caisses</t>
  </si>
  <si>
    <t>Management de département en grande distribution</t>
  </si>
  <si>
    <t>Animation de site multimédia</t>
  </si>
  <si>
    <t>Ecriture d'ouvrages, de livres</t>
  </si>
  <si>
    <t>Communication</t>
  </si>
  <si>
    <t>Conception de contenus multimédias</t>
  </si>
  <si>
    <t>Coordination d'édition</t>
  </si>
  <si>
    <t>Journalisme et information média</t>
  </si>
  <si>
    <t>Organisation d'évènementiel</t>
  </si>
  <si>
    <t>Traduction, interprétariat</t>
  </si>
  <si>
    <t>Photographie</t>
  </si>
  <si>
    <t>E1202</t>
  </si>
  <si>
    <t>Production en laboratoire cinématographique</t>
  </si>
  <si>
    <t>Production en laboratoire photographique</t>
  </si>
  <si>
    <t>Projection cinéma</t>
  </si>
  <si>
    <t>Réalisation de contenus multimédias</t>
  </si>
  <si>
    <t>Conduite de machines d'impression</t>
  </si>
  <si>
    <t>Conduite de machines de façonnage routage</t>
  </si>
  <si>
    <t>Encadrement des industries graphiques</t>
  </si>
  <si>
    <t>Façonnage et routage</t>
  </si>
  <si>
    <t>Préparation et correction en édition et presse</t>
  </si>
  <si>
    <t>Prépresse</t>
  </si>
  <si>
    <t>Reprographie</t>
  </si>
  <si>
    <t>Intervention technique en industrie graphique</t>
  </si>
  <si>
    <t>Développement et promotion publicitaire</t>
  </si>
  <si>
    <t>Élaboration de plan média</t>
  </si>
  <si>
    <t>Architecture du BTP</t>
  </si>
  <si>
    <t>Conception - aménagement d'espaces intérieurs</t>
  </si>
  <si>
    <t>Contrôle et diagnostic technique du bâtiment</t>
  </si>
  <si>
    <t>Dessin BTP</t>
  </si>
  <si>
    <t>Études géologiques</t>
  </si>
  <si>
    <t>Ingénierie et études du BTP</t>
  </si>
  <si>
    <t>Mesures topographiques</t>
  </si>
  <si>
    <t>Métré de la construction</t>
  </si>
  <si>
    <t>Conduite de travaux du BTP</t>
  </si>
  <si>
    <t>Direction de chantier du BTP</t>
  </si>
  <si>
    <t>Direction et ingénierie d'exploitation de gisements et de carrières</t>
  </si>
  <si>
    <t>Sécurité et protection santé du BTP</t>
  </si>
  <si>
    <t>Conduite de grue</t>
  </si>
  <si>
    <t>Conduite d'engins de terrassement et de carrière</t>
  </si>
  <si>
    <t>Extraction liquide et gazeuse</t>
  </si>
  <si>
    <t>Extraction solide</t>
  </si>
  <si>
    <t>Montage de structures et de charpentes bois</t>
  </si>
  <si>
    <t>Montage de structures métalliques</t>
  </si>
  <si>
    <t>Réalisation - installation d'ossatures bois</t>
  </si>
  <si>
    <t>Application et décoration en plâtre, stuc et staff</t>
  </si>
  <si>
    <t>Électricité bâtiment</t>
  </si>
  <si>
    <t>Installation d'équipements sanitaires et thermiques</t>
  </si>
  <si>
    <t>Montage d'agencements</t>
  </si>
  <si>
    <t>Montage de réseaux électriques et télécoms</t>
  </si>
  <si>
    <t>Peinture en bâtiment</t>
  </si>
  <si>
    <t>Pose de fermetures menuisées</t>
  </si>
  <si>
    <t>Pose de revêtements rigides</t>
  </si>
  <si>
    <t>Pose de revêtements souples</t>
  </si>
  <si>
    <t>Pose et restauration de couvertures</t>
  </si>
  <si>
    <t>Réalisation et restauration de façades</t>
  </si>
  <si>
    <t>Taille et décoration de pierres</t>
  </si>
  <si>
    <t>Travaux d'étanchéité et d'isolation</t>
  </si>
  <si>
    <t>Construction en béton</t>
  </si>
  <si>
    <t>Construction de routes et voies</t>
  </si>
  <si>
    <t>Maçonnerie</t>
  </si>
  <si>
    <t>Préparation du gros oeuvre et des travaux publics</t>
  </si>
  <si>
    <t>Pose de canalisations</t>
  </si>
  <si>
    <t>Préfabrication en béton industriel</t>
  </si>
  <si>
    <t>Accueil touristique</t>
  </si>
  <si>
    <t>Promotion du tourisme local</t>
  </si>
  <si>
    <t>Accompagnement de voyages, d'activités culturelles ou sportives</t>
  </si>
  <si>
    <t>Animation d'activités culturelles ou ludiques</t>
  </si>
  <si>
    <t>Animation de loisirs auprès d'enfants ou d'adolescents</t>
  </si>
  <si>
    <t>Éducation en activités sportives</t>
  </si>
  <si>
    <t>Personnel d'attractions ou de structures de loisirs</t>
  </si>
  <si>
    <t>Personnel technique des jeux</t>
  </si>
  <si>
    <t>Conception de produits touristiques</t>
  </si>
  <si>
    <t>G1302</t>
  </si>
  <si>
    <t>Optimisation de produits touristiques</t>
  </si>
  <si>
    <t>Vente de voyages</t>
  </si>
  <si>
    <t>Assistance de direction d'hôtel-restaurant</t>
  </si>
  <si>
    <t>Management d'hôtel-restaurant</t>
  </si>
  <si>
    <t>Gestion de structure de loisirs ou d'hébergement touristique</t>
  </si>
  <si>
    <t>Management d'établissement de restauration collective</t>
  </si>
  <si>
    <t>Personnel d'étage</t>
  </si>
  <si>
    <t>Personnel polyvalent d'hôtellerie</t>
  </si>
  <si>
    <t>Management du personnel d'étage</t>
  </si>
  <si>
    <t>Management du personnel de cuisine</t>
  </si>
  <si>
    <t>Personnel de cuisine</t>
  </si>
  <si>
    <t>Personnel polyvalent en restauration</t>
  </si>
  <si>
    <t>Fabrication de crêpes ou pizzas</t>
  </si>
  <si>
    <t>Plonge en restauration</t>
  </si>
  <si>
    <t>Conciergerie en hôtellerie</t>
  </si>
  <si>
    <t>Personnel du hall</t>
  </si>
  <si>
    <t>Réception en hôtellerie</t>
  </si>
  <si>
    <t>Café, bar brasserie</t>
  </si>
  <si>
    <t>Management du service en restauration</t>
  </si>
  <si>
    <t>Service en restauration</t>
  </si>
  <si>
    <t>Sommellerie</t>
  </si>
  <si>
    <t>Assistance et support technique client</t>
  </si>
  <si>
    <t>Management et ingénierie d'affaires</t>
  </si>
  <si>
    <t>Expertise technique couleur en industrie</t>
  </si>
  <si>
    <t>Conception et dessin de produits électriques et électroniques</t>
  </si>
  <si>
    <t>Conception et dessin produits mécaniques</t>
  </si>
  <si>
    <t>Design industriel</t>
  </si>
  <si>
    <t>Études - modèles en industrie des matériaux souples</t>
  </si>
  <si>
    <t>Management et ingénierie études, recherche et développement industriel</t>
  </si>
  <si>
    <t>Rédaction technique</t>
  </si>
  <si>
    <t>Intervention technique en études et conception en automatisme</t>
  </si>
  <si>
    <t>Intervention technique en études et développement électronique</t>
  </si>
  <si>
    <t>Intervention technique en études, recherche et développement</t>
  </si>
  <si>
    <t>Inspection de conformité</t>
  </si>
  <si>
    <t>Management et ingénierie Hygiène Sécurité Environnement -HSE- industriels</t>
  </si>
  <si>
    <t>Intervention technique en Hygiène Sécurité Environnement -HSE- industriel</t>
  </si>
  <si>
    <t>Management et ingénierie gestion industrielle et logistique</t>
  </si>
  <si>
    <t>Management et ingénierie méthodes et industrialisation</t>
  </si>
  <si>
    <t>Intervention technique en gestion industrielle et logistique</t>
  </si>
  <si>
    <t>Intervention technique en méthodes et industrialisation</t>
  </si>
  <si>
    <t>Direction de laboratoire d'analyse industrielle</t>
  </si>
  <si>
    <t>Management et ingénierie qualité industrielle</t>
  </si>
  <si>
    <t>Intervention technique en laboratoire d'analyse industrielle</t>
  </si>
  <si>
    <t>Intervention technique en contrôle essai qualité en électricité et électronique</t>
  </si>
  <si>
    <t>H1505</t>
  </si>
  <si>
    <t>Intervention technique en formulation et analyse sensorielle</t>
  </si>
  <si>
    <t>Intervention technique qualité en mécanique et travail des métaux</t>
  </si>
  <si>
    <t>Abattage et découpe des viandes</t>
  </si>
  <si>
    <t>Conduite d'équipement de production alimentaire</t>
  </si>
  <si>
    <t>Assemblage d'ouvrages en bois</t>
  </si>
  <si>
    <t>Conduite d'équipement de fabrication de l'ameublement et du bois</t>
  </si>
  <si>
    <t>Conduite d'installation de production de panneaux bois</t>
  </si>
  <si>
    <t>Encadrement des industries de l'ameublement et du bois</t>
  </si>
  <si>
    <t>Première transformation de bois d'oeuvre</t>
  </si>
  <si>
    <t>Réalisation de menuiserie bois et tonnellerie</t>
  </si>
  <si>
    <t>Réalisation de meubles en bois</t>
  </si>
  <si>
    <t>Réalisation d'ouvrages décoratifs en bois</t>
  </si>
  <si>
    <t>Intervention technique en ameublement et bois</t>
  </si>
  <si>
    <t>Conduite d'équipement de production chimique ou pharmaceutique</t>
  </si>
  <si>
    <t>Assemblage - montage d'articles en cuirs, peaux</t>
  </si>
  <si>
    <t>Assemblage - montage de vêtements et produits textiles</t>
  </si>
  <si>
    <t>Conduite de machine de fabrication de produits textiles</t>
  </si>
  <si>
    <t>Conduite de machine de production et transformation des fils</t>
  </si>
  <si>
    <t>Conduite de machine de textiles nontissés</t>
  </si>
  <si>
    <t>H2406</t>
  </si>
  <si>
    <t>Conduite de machine de traitement textile</t>
  </si>
  <si>
    <t>H2407</t>
  </si>
  <si>
    <t>Conduite de machine de transformation et de finition des cuirs et peaux</t>
  </si>
  <si>
    <t>H2408</t>
  </si>
  <si>
    <t>Conduite de machine d'impression textile</t>
  </si>
  <si>
    <t>Coupe cuir, textile et matériaux souples</t>
  </si>
  <si>
    <t>Mise en forme, repassage et finitions en industrie textile</t>
  </si>
  <si>
    <t>Montage de prototype cuir et matériaux souples</t>
  </si>
  <si>
    <t>Patronnage - gradation</t>
  </si>
  <si>
    <t>H2413</t>
  </si>
  <si>
    <t>Préparation de fils, montage de métiers textiles</t>
  </si>
  <si>
    <t>H2414</t>
  </si>
  <si>
    <t>Préparation et finition d'articles en cuir et matériaux souples</t>
  </si>
  <si>
    <t>Contrôle en industrie du cuir et du textile</t>
  </si>
  <si>
    <t>Encadrement de production de matériel électrique et électronique</t>
  </si>
  <si>
    <t>Management et ingénierie de production</t>
  </si>
  <si>
    <t>Pilotage d'unité élémentaire de production mécanique</t>
  </si>
  <si>
    <t>Encadrement d'équipe en industrie de transformation</t>
  </si>
  <si>
    <t>H2505</t>
  </si>
  <si>
    <t>Encadrement d'équipe ou d'atelier en matériaux souples</t>
  </si>
  <si>
    <t>Bobinage électrique</t>
  </si>
  <si>
    <t>Câblage électrique et électromécanique</t>
  </si>
  <si>
    <t>Conduite d'installation automatisée de production électrique, électronique et microélectronique</t>
  </si>
  <si>
    <t>Montage de produits électriques et électroniques</t>
  </si>
  <si>
    <t>Montage et câblage électronique</t>
  </si>
  <si>
    <t>Pilotage d'installation énergétique et pétrochimique</t>
  </si>
  <si>
    <t>Conduite d'équipement de transformation du verre</t>
  </si>
  <si>
    <t>Conduite d'installation de production de matériaux de construction</t>
  </si>
  <si>
    <t>H2803</t>
  </si>
  <si>
    <t>Façonnage et émaillage en industrie céramique</t>
  </si>
  <si>
    <t>Pilotage de centrale à béton prêt à l'emploi, ciment, enrobés et granulats</t>
  </si>
  <si>
    <t>Pilotage d'installation de production verrière</t>
  </si>
  <si>
    <t>Ajustement et montage de fabrication</t>
  </si>
  <si>
    <t>Chaudronnerie - tôlerie</t>
  </si>
  <si>
    <t>Conduite d'équipement d'usinage</t>
  </si>
  <si>
    <t>Conduite d'équipement de déformation des métaux</t>
  </si>
  <si>
    <t>Conduite d'équipement de formage et découpage des matériaux</t>
  </si>
  <si>
    <t>Conduite d'installation automatisée ou robotisée de fabrication mécanique</t>
  </si>
  <si>
    <t>Conduite d'installation de production des métaux</t>
  </si>
  <si>
    <t>Modelage de matériaux non métalliques</t>
  </si>
  <si>
    <t>Montage-assemblage mécanique</t>
  </si>
  <si>
    <t>Moulage sable</t>
  </si>
  <si>
    <t>Réalisation de structures métalliques</t>
  </si>
  <si>
    <t>Réglage d'équipement de production industrielle</t>
  </si>
  <si>
    <t>Soudage manuel</t>
  </si>
  <si>
    <t>Réalisation et montage en tuyauterie</t>
  </si>
  <si>
    <t>Conduite d'équipement de fabrication de papier ou de carton</t>
  </si>
  <si>
    <t>Conduite d'installation de pâte à papier</t>
  </si>
  <si>
    <t>Conduite d'équipement de formage des plastiques et caoutchoucs</t>
  </si>
  <si>
    <t>Réglage d'équipement de formage des plastiques et caoutchoucs</t>
  </si>
  <si>
    <t>Fabrication de pièces en matériaux composites</t>
  </si>
  <si>
    <t>Conduite d'équipement de conditionnement</t>
  </si>
  <si>
    <t>Opérations manuelles d'assemblage, tri ou emballage</t>
  </si>
  <si>
    <t>Préparation de matières et produits industriels (broyage, mélange, ...)</t>
  </si>
  <si>
    <t>Conduite de traitement d'abrasion de surface</t>
  </si>
  <si>
    <t>Conduite de traitement par dépôt de surface</t>
  </si>
  <si>
    <t>Conduite de traitement thermique</t>
  </si>
  <si>
    <t>Peinture industrielle</t>
  </si>
  <si>
    <t>Direction et ingénierie en entretien infrastructure et bâti</t>
  </si>
  <si>
    <t>Management et ingénierie de maintenance industrielle</t>
  </si>
  <si>
    <t>Supervision d'entretien et gestion de véhicules</t>
  </si>
  <si>
    <t>Entretien d'affichage et mobilier urbain</t>
  </si>
  <si>
    <t>Entretien et surveillance du tracé routier</t>
  </si>
  <si>
    <t>Maintenance des bâtiments et des locaux</t>
  </si>
  <si>
    <t>Installation et maintenance d'ascenseurs</t>
  </si>
  <si>
    <t>Installation et maintenance d'automatismes</t>
  </si>
  <si>
    <t>Installation et maintenance de distributeurs automatiques</t>
  </si>
  <si>
    <t>Installation et maintenance d'équipements industriels et d'exploitation</t>
  </si>
  <si>
    <t>Installation et maintenance électronique</t>
  </si>
  <si>
    <t>Installation et maintenance en froid, conditionnement d'air</t>
  </si>
  <si>
    <t>Installation et maintenance télécoms et courants faibles</t>
  </si>
  <si>
    <t>Maintenance d'installation de chauffage</t>
  </si>
  <si>
    <t>Maintenance électrique</t>
  </si>
  <si>
    <t>Maintenance mécanique industrielle</t>
  </si>
  <si>
    <t>Maintenance informatique et bureautique</t>
  </si>
  <si>
    <t>Réparation de biens électrodomestiques</t>
  </si>
  <si>
    <t>Intervention en grande hauteur</t>
  </si>
  <si>
    <t>Intervention en milieu subaquatique</t>
  </si>
  <si>
    <t>Intervention en milieux et produits nocifs</t>
  </si>
  <si>
    <t>Installation et maintenance en nautisme</t>
  </si>
  <si>
    <t>Maintenance d'aéronefs</t>
  </si>
  <si>
    <t>Maintenance d'engins de chantier, levage, manutention et de machines agricoles</t>
  </si>
  <si>
    <t>Mécanique automobile</t>
  </si>
  <si>
    <t>Mécanique de marine</t>
  </si>
  <si>
    <t>Réparation de carrosserie</t>
  </si>
  <si>
    <t>Réparation de cycles, motocycles et motoculteurs de loisirs</t>
  </si>
  <si>
    <t>Médecine de prévention</t>
  </si>
  <si>
    <t>Médecine généraliste et spécialisée</t>
  </si>
  <si>
    <t>Médecine dentaire</t>
  </si>
  <si>
    <t>Suivi de la grossesse et de l'accouchement</t>
  </si>
  <si>
    <t>Biologie médicale</t>
  </si>
  <si>
    <t>Pharmacie</t>
  </si>
  <si>
    <t>Personnel polyvalent des services hospitaliers</t>
  </si>
  <si>
    <t>Analyses médicales</t>
  </si>
  <si>
    <t>Assistance médico-technique</t>
  </si>
  <si>
    <t>Aide en puériculture</t>
  </si>
  <si>
    <t>Conduite de véhicules sanitaires</t>
  </si>
  <si>
    <t>J1306</t>
  </si>
  <si>
    <t>Imagerie médicale</t>
  </si>
  <si>
    <t>Préparation en pharmacie</t>
  </si>
  <si>
    <t>J1401</t>
  </si>
  <si>
    <t>Audioprothèses</t>
  </si>
  <si>
    <t>Diététique</t>
  </si>
  <si>
    <t>J1403</t>
  </si>
  <si>
    <t>Ergothérapie</t>
  </si>
  <si>
    <t>Kinésithérapie</t>
  </si>
  <si>
    <t>Optique - lunetterie</t>
  </si>
  <si>
    <t>Orthophonie</t>
  </si>
  <si>
    <t>J1407</t>
  </si>
  <si>
    <t>Orthoptique</t>
  </si>
  <si>
    <t>Ostéopathie et chiropraxie</t>
  </si>
  <si>
    <t>J1409</t>
  </si>
  <si>
    <t>Pédicurie et podologie</t>
  </si>
  <si>
    <t>Prothèses dentaires</t>
  </si>
  <si>
    <t>J1411</t>
  </si>
  <si>
    <t>Prothèses et orthèses</t>
  </si>
  <si>
    <t>J1412</t>
  </si>
  <si>
    <t>Rééducation en psychomotricité</t>
  </si>
  <si>
    <t>Soins d'hygiène, de confort du patient</t>
  </si>
  <si>
    <t>Coordination de services médicaux ou paramédicaux</t>
  </si>
  <si>
    <t>Soins infirmiers spécialisés en anesthésie</t>
  </si>
  <si>
    <t>Soins infirmiers spécialisés en bloc opératoire</t>
  </si>
  <si>
    <t>Soins infirmiers spécialisés en prévention</t>
  </si>
  <si>
    <t>Soins infirmiers généralistes</t>
  </si>
  <si>
    <t>Soins infirmiers spécialisés en puériculture</t>
  </si>
  <si>
    <t>Accompagnement et médiation familiale</t>
  </si>
  <si>
    <t>Aide aux bénéficiaires d'une mesure de protection juridique</t>
  </si>
  <si>
    <t>Développement personnel et bien-être de la personne</t>
  </si>
  <si>
    <t>Psychologie</t>
  </si>
  <si>
    <t>Action sociale</t>
  </si>
  <si>
    <t>Éducation de jeunes enfants</t>
  </si>
  <si>
    <t>Encadrement technique en insertion professionnelle</t>
  </si>
  <si>
    <t>Facilitation de la vie sociale</t>
  </si>
  <si>
    <t>Information et médiation sociale</t>
  </si>
  <si>
    <t>Intervention socioculturelle</t>
  </si>
  <si>
    <t>Intervention socioéducative</t>
  </si>
  <si>
    <t>Accompagnement médicosocial</t>
  </si>
  <si>
    <t>Assistance auprès d'adultes</t>
  </si>
  <si>
    <t>Assistance auprès d'enfants</t>
  </si>
  <si>
    <t>Services domestiques</t>
  </si>
  <si>
    <t>Intervention sociale et familiale</t>
  </si>
  <si>
    <t>Conception et pilotage de la politique des pouvoirs publics</t>
  </si>
  <si>
    <t>K1402</t>
  </si>
  <si>
    <t>Conseil en Santé Publique</t>
  </si>
  <si>
    <t>Management de structure de santé, sociale ou pénitentiaire</t>
  </si>
  <si>
    <t>Mise en oeuvre et pilotage de la politique des pouvoirs publics</t>
  </si>
  <si>
    <t>K1405</t>
  </si>
  <si>
    <t>Représentation de l'Etat sur le territoire national ou international</t>
  </si>
  <si>
    <t>Application des règles financières publiques</t>
  </si>
  <si>
    <t>K1502</t>
  </si>
  <si>
    <t>Contrôle et inspection des Affaires Sociales</t>
  </si>
  <si>
    <t>K1503</t>
  </si>
  <si>
    <t>Contrôle et inspection des impôts</t>
  </si>
  <si>
    <t>K1504</t>
  </si>
  <si>
    <t>Contrôle et inspection du Trésor Public</t>
  </si>
  <si>
    <t>K1505</t>
  </si>
  <si>
    <t>Protection des consommateurs et contrôle des échanges commerciaux</t>
  </si>
  <si>
    <t>Gestion de l'information et de la documentation</t>
  </si>
  <si>
    <t>Gestion de patrimoine culturel</t>
  </si>
  <si>
    <t>Personnel de la Défense</t>
  </si>
  <si>
    <t>K1702</t>
  </si>
  <si>
    <t>Direction de la sécurité civile et des secours</t>
  </si>
  <si>
    <t>Direction opérationnelle de la défense</t>
  </si>
  <si>
    <t>Management de la sécurité publique</t>
  </si>
  <si>
    <t>Sécurité civile et secours</t>
  </si>
  <si>
    <t>Sécurité publique</t>
  </si>
  <si>
    <t>Surveillance municipale</t>
  </si>
  <si>
    <t>Conseil en emploi et insertion socioprofessionnelle</t>
  </si>
  <si>
    <t>Développement local</t>
  </si>
  <si>
    <t>K1901</t>
  </si>
  <si>
    <t>Aide et médiation judiciaire</t>
  </si>
  <si>
    <t>Collaboration juridique</t>
  </si>
  <si>
    <t>Défense et conseil juridique</t>
  </si>
  <si>
    <t>K1904</t>
  </si>
  <si>
    <t>Magistrature</t>
  </si>
  <si>
    <t>Conseil en formation</t>
  </si>
  <si>
    <t>Coordination pédagogique</t>
  </si>
  <si>
    <t>Direction d'établissement et d'enseignement</t>
  </si>
  <si>
    <t>Éducation et surveillance au sein d'établissements d'enseignement</t>
  </si>
  <si>
    <t>Enseignement artistique</t>
  </si>
  <si>
    <t>Enseignement des écoles</t>
  </si>
  <si>
    <t>Enseignement général du second degré</t>
  </si>
  <si>
    <t>Enseignement supérieur</t>
  </si>
  <si>
    <t>Enseignement technique et professionnel</t>
  </si>
  <si>
    <t>Formation en conduite de véhicules</t>
  </si>
  <si>
    <t>Formation professionnelle</t>
  </si>
  <si>
    <t>Orientation scolaire et professionnelle</t>
  </si>
  <si>
    <t>Blanchisserie industrielle</t>
  </si>
  <si>
    <t>Lavage de vitres</t>
  </si>
  <si>
    <t>Management et inspection en propreté de locaux</t>
  </si>
  <si>
    <t>Nettoyage de locaux</t>
  </si>
  <si>
    <t>Distribution et assainissement d'eau</t>
  </si>
  <si>
    <t>Management et inspection en environnement urbain</t>
  </si>
  <si>
    <t>Nettoyage des espaces urbains</t>
  </si>
  <si>
    <t>Revalorisation de produits industriels</t>
  </si>
  <si>
    <t>Salubrité et traitement de nuisibles</t>
  </si>
  <si>
    <t>Supervision d'exploitation éco-industrielle</t>
  </si>
  <si>
    <t>Recherche en sciences de l'homme et de la société</t>
  </si>
  <si>
    <t>Recherche en sciences de l'univers, de la matière et du vivant</t>
  </si>
  <si>
    <t>Gardiennage de locaux</t>
  </si>
  <si>
    <t>Management de sécurité privée</t>
  </si>
  <si>
    <t>Sécurité et surveillance privées</t>
  </si>
  <si>
    <t>Conduite d'opérations funéraires</t>
  </si>
  <si>
    <t>Conseil en services funéraires</t>
  </si>
  <si>
    <t>Thanatopraxie</t>
  </si>
  <si>
    <t>Animation musicale et scénique</t>
  </si>
  <si>
    <t>Mannequinat et pose artistique</t>
  </si>
  <si>
    <t>Présentation de spectacles ou d'émissions</t>
  </si>
  <si>
    <t>Danse</t>
  </si>
  <si>
    <t>Musique et chant</t>
  </si>
  <si>
    <t>Art dramatique</t>
  </si>
  <si>
    <t>Arts du cirque et arts visuels</t>
  </si>
  <si>
    <t>Mise en scène de spectacles vivants</t>
  </si>
  <si>
    <t>Production et administration spectacle, cinéma et audiovisuel</t>
  </si>
  <si>
    <t>Promotion d'artistes et de spectacles</t>
  </si>
  <si>
    <t>Réalisation cinématographique et audiovisuelle</t>
  </si>
  <si>
    <t>Sportif professionnel</t>
  </si>
  <si>
    <t>Coiffure et maquillage spectacle</t>
  </si>
  <si>
    <t>Costume et habillage spectacle</t>
  </si>
  <si>
    <t>Décor et accessoires spectacle</t>
  </si>
  <si>
    <t>Éclairage spectacle</t>
  </si>
  <si>
    <t>Image cinématographique et télévisuelle</t>
  </si>
  <si>
    <t>Machinerie spectacle</t>
  </si>
  <si>
    <t>Montage et post-production</t>
  </si>
  <si>
    <t>Prise de son et sonorisation</t>
  </si>
  <si>
    <t>Régie générale</t>
  </si>
  <si>
    <t>Achats</t>
  </si>
  <si>
    <t>Direction des achats</t>
  </si>
  <si>
    <t>Analyse et ingénierie financière</t>
  </si>
  <si>
    <t>Audit et contrôle comptables et financiers</t>
  </si>
  <si>
    <t>Comptabilité</t>
  </si>
  <si>
    <t>Contrôle de gestion</t>
  </si>
  <si>
    <t>Direction administrative et financière</t>
  </si>
  <si>
    <t>Management de groupe ou de service comptable</t>
  </si>
  <si>
    <t>Trésorerie et financement</t>
  </si>
  <si>
    <t>Direction de grande entreprise ou d'établissement public</t>
  </si>
  <si>
    <t>Direction de petite ou moyenne entreprise</t>
  </si>
  <si>
    <t>Conduite d'enquêtes</t>
  </si>
  <si>
    <t>Conseil en organisation et management d'entreprise</t>
  </si>
  <si>
    <t>Études et prospectives socio-économiques</t>
  </si>
  <si>
    <t>Management et gestion d'enquêtes</t>
  </si>
  <si>
    <t>Assistanat en ressources humaines</t>
  </si>
  <si>
    <t>Développement des ressources humaines</t>
  </si>
  <si>
    <t>Management des ressources humaines</t>
  </si>
  <si>
    <t>Accueil et renseignements</t>
  </si>
  <si>
    <t>Opérations administratives</t>
  </si>
  <si>
    <t>Distribution de documents</t>
  </si>
  <si>
    <t>Assistanat de direction</t>
  </si>
  <si>
    <t>Assistanat technique et administratif</t>
  </si>
  <si>
    <t>Saisie de données</t>
  </si>
  <si>
    <t>Secrétariat</t>
  </si>
  <si>
    <t>Secrétariat comptable</t>
  </si>
  <si>
    <t>Secrétariat et assistanat médical ou médico-social</t>
  </si>
  <si>
    <t>Administration des ventes</t>
  </si>
  <si>
    <t>M1702</t>
  </si>
  <si>
    <t>Analyse de tendance</t>
  </si>
  <si>
    <t>Management et gestion de produit</t>
  </si>
  <si>
    <t>Management relation clientèle</t>
  </si>
  <si>
    <t>Marketing</t>
  </si>
  <si>
    <t>Promotion des ventes</t>
  </si>
  <si>
    <t>Stratégie commerciale</t>
  </si>
  <si>
    <t>Administration de systèmes d'information</t>
  </si>
  <si>
    <t>Conseil et maîtrise d'ouvrage en systèmes d'information</t>
  </si>
  <si>
    <t>Direction des systèmes d'information</t>
  </si>
  <si>
    <t>Études et développement de réseaux de télécoms</t>
  </si>
  <si>
    <t>Études et développement informatique</t>
  </si>
  <si>
    <t>Expertise et support technique en systèmes d'information</t>
  </si>
  <si>
    <t>Exploitation de systèmes de communication et de commandement</t>
  </si>
  <si>
    <t>Information géographique</t>
  </si>
  <si>
    <t>Information météorologique</t>
  </si>
  <si>
    <t>Production et exploitation de systèmes d'information</t>
  </si>
  <si>
    <t>Conduite d'engins de déplacement des charges</t>
  </si>
  <si>
    <t>Déménagement</t>
  </si>
  <si>
    <t>Magasinage et préparation de commandes</t>
  </si>
  <si>
    <t>Manoeuvre et conduite d'engins lourds de manutention</t>
  </si>
  <si>
    <t>Manutention manuelle de charges</t>
  </si>
  <si>
    <t>Affrètement transport</t>
  </si>
  <si>
    <t>Gestion des opérations de circulation internationale des marchandises</t>
  </si>
  <si>
    <t>Conception et organisation de la chaîne logistique</t>
  </si>
  <si>
    <t>Direction de site logistique</t>
  </si>
  <si>
    <t>Intervention technique d'exploitation logistique</t>
  </si>
  <si>
    <t>Navigation commerciale aérienne</t>
  </si>
  <si>
    <t>Pilotage et navigation technique aérienne</t>
  </si>
  <si>
    <t>Personnel d'escale aéroportuaire</t>
  </si>
  <si>
    <t>Contrôle de la navigation aérienne</t>
  </si>
  <si>
    <t>Exploitation des pistes aéroportuaires</t>
  </si>
  <si>
    <t>N2204</t>
  </si>
  <si>
    <t>Préparation des vols</t>
  </si>
  <si>
    <t>N2205</t>
  </si>
  <si>
    <t>Direction d'escale et exploitation aéroportuaire</t>
  </si>
  <si>
    <t>Encadrement de la navigation maritime</t>
  </si>
  <si>
    <t>Equipage de la navigation maritime</t>
  </si>
  <si>
    <t>Navigation fluviale</t>
  </si>
  <si>
    <t>Exploitation des opérations portuaires et du transport maritime</t>
  </si>
  <si>
    <t>N3202</t>
  </si>
  <si>
    <t>Exploitation du transport fluvial</t>
  </si>
  <si>
    <t>Manutention portuaire</t>
  </si>
  <si>
    <t>Conduite de transport de marchandises sur longue distance</t>
  </si>
  <si>
    <t>Conduite de transport de particuliers</t>
  </si>
  <si>
    <t>Conduite de transport en commun sur route</t>
  </si>
  <si>
    <t>Courses et livraisons express</t>
  </si>
  <si>
    <t>Conduite et livraison par tournées sur courte distance</t>
  </si>
  <si>
    <t>Direction d'exploitation des transports routiers de marchandises</t>
  </si>
  <si>
    <t>Direction d'exploitation des transports routiers de personnes</t>
  </si>
  <si>
    <t>Intervention technique d'exploitation des transports routiers de marchandises</t>
  </si>
  <si>
    <t>Intervention technique d'exploitation des transports routiers de personnes</t>
  </si>
  <si>
    <t>Conduite sur rails</t>
  </si>
  <si>
    <t>Contrôle des transports en commun</t>
  </si>
  <si>
    <t>Circulation du réseau ferré</t>
  </si>
  <si>
    <t>Exploitation et manoeuvre des remontées mécaniques</t>
  </si>
  <si>
    <t>Manoeuvre du réseau ferré</t>
  </si>
  <si>
    <t xml:space="preserve">           Dont Solidarité ou Bénéficiaire du RSA</t>
  </si>
  <si>
    <t xml:space="preserve">           </t>
  </si>
  <si>
    <t>indemnisable RSA+sol</t>
  </si>
  <si>
    <t>ind</t>
  </si>
  <si>
    <t>pas ind</t>
  </si>
  <si>
    <t>autres</t>
  </si>
  <si>
    <t>Demandeurs d'emploi bénéficiaires de l'OE</t>
  </si>
  <si>
    <t>Moins de 26 ans</t>
  </si>
  <si>
    <t>L1510</t>
  </si>
  <si>
    <t>la Normandie</t>
  </si>
  <si>
    <t>en un an</t>
  </si>
  <si>
    <t>NOM_BASSIN</t>
  </si>
  <si>
    <t>Rouen</t>
  </si>
  <si>
    <t>Pays de Caux</t>
  </si>
  <si>
    <t>Caux-Maritime</t>
  </si>
  <si>
    <t>Le Tréport</t>
  </si>
  <si>
    <t>Forges-les-Eaux</t>
  </si>
  <si>
    <t>Le Havre</t>
  </si>
  <si>
    <t>Fécamp</t>
  </si>
  <si>
    <t>Lillebonne</t>
  </si>
  <si>
    <t>Elbeuf</t>
  </si>
  <si>
    <t>Louviers</t>
  </si>
  <si>
    <t>Évreux</t>
  </si>
  <si>
    <t>Vernon</t>
  </si>
  <si>
    <t>Bernay</t>
  </si>
  <si>
    <t>Pont-Audemer</t>
  </si>
  <si>
    <t>Gisors</t>
  </si>
  <si>
    <t>Caen</t>
  </si>
  <si>
    <t>Bayeux</t>
  </si>
  <si>
    <t>Falaise</t>
  </si>
  <si>
    <t>Lisieux</t>
  </si>
  <si>
    <t>Nord-Cotentin</t>
  </si>
  <si>
    <t>Sud-Manche</t>
  </si>
  <si>
    <t>Saint-Lô Coutances</t>
  </si>
  <si>
    <t>Flers</t>
  </si>
  <si>
    <t>Alençon</t>
  </si>
  <si>
    <t>Argentan</t>
  </si>
  <si>
    <t>Mortagne l'Aigle</t>
  </si>
  <si>
    <t>Nom_bassin</t>
  </si>
  <si>
    <t>Département</t>
  </si>
  <si>
    <t>DC_LBLHIERARCHIENIV2</t>
  </si>
  <si>
    <t>nb</t>
  </si>
  <si>
    <t>&gt;&gt; Formations(entrées)</t>
  </si>
  <si>
    <t>&gt;&gt; For1</t>
  </si>
  <si>
    <t>RE</t>
  </si>
  <si>
    <t>Bassin_boe</t>
  </si>
  <si>
    <t>Départ_boe</t>
  </si>
  <si>
    <t>Formation</t>
  </si>
  <si>
    <t>For1</t>
  </si>
  <si>
    <t xml:space="preserve">soit </t>
  </si>
  <si>
    <t>agriculture, environnement</t>
  </si>
  <si>
    <t>commerce, marketing, finance</t>
  </si>
  <si>
    <t>développement des compétences</t>
  </si>
  <si>
    <t>génie civil, construction</t>
  </si>
  <si>
    <t>mécanique, électronique</t>
  </si>
  <si>
    <t>production industrielle, transport, logistique</t>
  </si>
  <si>
    <t>santé, social, sécurité</t>
  </si>
  <si>
    <t>sciences</t>
  </si>
  <si>
    <t>sciences humaines, économie, droit, langues</t>
  </si>
  <si>
    <t>sport, loisirs, tourisme</t>
  </si>
  <si>
    <t>technologies de l'information et de la communication, arts</t>
  </si>
  <si>
    <t>transformation matière produit</t>
  </si>
  <si>
    <t>vie et gestion des organisations</t>
  </si>
  <si>
    <t>énergie, électricité</t>
  </si>
  <si>
    <t>BASSIN DE ROUEN</t>
  </si>
  <si>
    <t>BASSIN DU PAYS DE CAUX</t>
  </si>
  <si>
    <t>BASSIN DE CAUX-MARITIME</t>
  </si>
  <si>
    <t>BASSIN DU TRÉPORT</t>
  </si>
  <si>
    <t>BASSIN DE FORGES-LES-EAUX</t>
  </si>
  <si>
    <t>BASSIN DU HAVRE</t>
  </si>
  <si>
    <t>BASSIN DE FÉCAMP</t>
  </si>
  <si>
    <t>BASSIN DE LILLEBONNE</t>
  </si>
  <si>
    <t>BASSIN D'ELBEUF</t>
  </si>
  <si>
    <t>BASSIN DE LOUVIERS</t>
  </si>
  <si>
    <t>BASSIN D'ÉVREUX</t>
  </si>
  <si>
    <t>BASSIN DE VERNON</t>
  </si>
  <si>
    <t>BASSIN DE BERNAY</t>
  </si>
  <si>
    <t>BASSIN DE PONT-AUDEMER</t>
  </si>
  <si>
    <t>BASSIN DE GISORS</t>
  </si>
  <si>
    <t>BASSIN DE CAEN</t>
  </si>
  <si>
    <t>BASSIN DE BAYEUX</t>
  </si>
  <si>
    <t>BASSIN DE FALAISE</t>
  </si>
  <si>
    <t>BASSIN DE LISIEUX</t>
  </si>
  <si>
    <t>BASSIN DE VIRE</t>
  </si>
  <si>
    <t>BASSIN DU NORD-COTENTIN</t>
  </si>
  <si>
    <t>BASSIN DU SUD-MANCHE</t>
  </si>
  <si>
    <t>BASSIN DE SAINT-LÔ - COUTANCES</t>
  </si>
  <si>
    <t>BASSIN DE FLERS</t>
  </si>
  <si>
    <t>BASSIN D'ALENÇON</t>
  </si>
  <si>
    <t>BASSIN D'ARGENTAN</t>
  </si>
  <si>
    <t>BASSIN DE MORTAGNE - L'AIGLE</t>
  </si>
  <si>
    <t>CALVADOS</t>
  </si>
  <si>
    <t>EURE</t>
  </si>
  <si>
    <t>MANCHE</t>
  </si>
  <si>
    <t>ORNE</t>
  </si>
  <si>
    <t>SEINE-MARITIME</t>
  </si>
  <si>
    <t>NORMANDIE</t>
  </si>
  <si>
    <t>indem_BOE</t>
  </si>
  <si>
    <t>Novembre 2023</t>
  </si>
  <si>
    <t>cat_A202309</t>
  </si>
  <si>
    <t>cat_B202309</t>
  </si>
  <si>
    <t>cat_C202309</t>
  </si>
  <si>
    <t>cat_D202309</t>
  </si>
  <si>
    <t>cat_E202309</t>
  </si>
  <si>
    <t>cat_A202209</t>
  </si>
  <si>
    <t>cat_B202209</t>
  </si>
  <si>
    <t>cat_C202209</t>
  </si>
  <si>
    <t>cat_D202209</t>
  </si>
  <si>
    <t>cat_E202209</t>
  </si>
  <si>
    <t>(Cumul janv. à juin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</si>
</sst>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40C]mmm\-yy;@"/>
    <numFmt numFmtId="166" formatCode="_-* #,##0\ _€_-;\-* #,##0\ _€_-;_-* &quot;-&quot;??\ _€_-;_-@_-"/>
    <numFmt numFmtId="167" formatCode="[$-40C]mmm\ yyyy;@"/>
    <numFmt numFmtId="168" formatCode="\+0.0%;\-0.0%"/>
    <numFmt numFmtId="169" formatCode="mmm\ yyyy"/>
    <numFmt numFmtId="170" formatCode="\+0.00%;\-0.00%;0.00%"/>
    <numFmt numFmtId="171" formatCode="\+0.0%;\-0.0%;0.0%"/>
  </numFmts>
  <fonts count="103">
    <font>
      <sz val="10"/>
      <name val="Arial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SymbolPS"/>
      <family val="5"/>
      <charset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FFFFFF"/>
      <name val="Arial"/>
      <family val="2"/>
    </font>
    <font>
      <sz val="10"/>
      <color rgb="FF33B7B7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33B7B7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1"/>
      <color rgb="FFFAA61A"/>
      <name val="Calibri"/>
      <family val="2"/>
      <scheme val="minor"/>
    </font>
    <font>
      <b/>
      <sz val="11"/>
      <color rgb="FF33B7B7"/>
      <name val="Calibri"/>
      <family val="2"/>
      <scheme val="minor"/>
    </font>
    <font>
      <b/>
      <sz val="17"/>
      <color rgb="FF33B7B7"/>
      <name val="Calibri"/>
      <family val="2"/>
      <scheme val="minor"/>
    </font>
    <font>
      <sz val="17"/>
      <color rgb="FF33B7B7"/>
      <name val="Calibri"/>
      <family val="2"/>
      <scheme val="minor"/>
    </font>
    <font>
      <b/>
      <sz val="15"/>
      <color rgb="FFFAA61A"/>
      <name val="Calibri"/>
      <family val="2"/>
      <scheme val="minor"/>
    </font>
    <font>
      <b/>
      <sz val="13"/>
      <color rgb="FF33B7B7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694074"/>
      <name val="Calibri"/>
      <family val="2"/>
      <scheme val="minor"/>
    </font>
    <font>
      <sz val="10"/>
      <color rgb="FF694074"/>
      <name val="Calibri"/>
      <family val="2"/>
      <scheme val="minor"/>
    </font>
    <font>
      <u/>
      <sz val="11"/>
      <color rgb="FF646363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0"/>
      <color rgb="FF694074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rgb="FF646363"/>
      <name val="Calibri"/>
      <family val="2"/>
      <scheme val="minor"/>
    </font>
    <font>
      <b/>
      <sz val="24"/>
      <color rgb="FF33B7B7"/>
      <name val="Calibri"/>
      <family val="2"/>
      <scheme val="minor"/>
    </font>
    <font>
      <sz val="9"/>
      <color rgb="FFFFFFFF"/>
      <name val="Calibri"/>
      <family val="2"/>
    </font>
    <font>
      <b/>
      <sz val="8"/>
      <color rgb="FFFFFFFF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rgb="FFFFFFFF"/>
      <name val="Calibri"/>
      <family val="2"/>
    </font>
    <font>
      <i/>
      <sz val="8"/>
      <name val="Calibri"/>
      <family val="2"/>
    </font>
    <font>
      <sz val="8"/>
      <name val="Calibri"/>
      <family val="2"/>
      <scheme val="minor"/>
    </font>
    <font>
      <sz val="10"/>
      <color rgb="FFFFFFFF"/>
      <name val="Calibri"/>
      <family val="2"/>
      <scheme val="minor"/>
    </font>
    <font>
      <i/>
      <sz val="10"/>
      <color rgb="FFFFFFFF"/>
      <name val="Calibri"/>
      <family val="2"/>
      <scheme val="minor"/>
    </font>
    <font>
      <sz val="12"/>
      <color rgb="FF636364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color rgb="FF33B7B7"/>
      <name val="Calibri"/>
      <family val="2"/>
      <scheme val="minor"/>
    </font>
    <font>
      <b/>
      <sz val="10"/>
      <color rgb="FF33B7B7"/>
      <name val="Cambria"/>
      <family val="1"/>
    </font>
    <font>
      <i/>
      <sz val="10"/>
      <color rgb="FF33B7B7"/>
      <name val="Calibri"/>
      <family val="2"/>
    </font>
    <font>
      <b/>
      <sz val="14"/>
      <color rgb="FF33B7B7"/>
      <name val="Calibri"/>
      <family val="2"/>
    </font>
    <font>
      <sz val="10"/>
      <name val="Calibri"/>
      <family val="2"/>
    </font>
    <font>
      <b/>
      <u/>
      <sz val="16"/>
      <color rgb="FF16519F"/>
      <name val="Calibri Light"/>
      <family val="2"/>
    </font>
    <font>
      <sz val="8"/>
      <color rgb="FFFFFFFF"/>
      <name val="Calibri"/>
      <family val="2"/>
    </font>
    <font>
      <b/>
      <sz val="12"/>
      <color rgb="FF33B7B7"/>
      <name val="Calibri"/>
      <family val="2"/>
      <scheme val="minor"/>
    </font>
    <font>
      <sz val="10"/>
      <color rgb="FF007382"/>
      <name val="Calibri"/>
      <family val="2"/>
      <scheme val="minor"/>
    </font>
    <font>
      <b/>
      <sz val="13"/>
      <color rgb="FF007382"/>
      <name val="Calibri"/>
      <family val="2"/>
      <scheme val="minor"/>
    </font>
    <font>
      <sz val="10"/>
      <color rgb="FF007382"/>
      <name val="Arial"/>
      <family val="2"/>
    </font>
    <font>
      <sz val="10"/>
      <color theme="0" tint="-0.89999084444715716"/>
      <name val="Calibri"/>
      <family val="2"/>
      <scheme val="minor"/>
    </font>
    <font>
      <sz val="10"/>
      <color theme="0" tint="-0.89999084444715716"/>
      <name val="Arial"/>
      <family val="2"/>
    </font>
    <font>
      <b/>
      <sz val="11"/>
      <color rgb="FFFFFFFF"/>
      <name val="Calibri"/>
      <family val="2"/>
      <scheme val="minor"/>
    </font>
    <font>
      <sz val="10"/>
      <color theme="0"/>
      <name val="Arial"/>
      <family val="2"/>
    </font>
    <font>
      <b/>
      <sz val="20"/>
      <color rgb="FF33B7B7"/>
      <name val="Calibri"/>
      <family val="2"/>
      <scheme val="minor"/>
    </font>
    <font>
      <sz val="20"/>
      <color rgb="FF33B7B7"/>
      <name val="Calibri"/>
      <family val="2"/>
      <scheme val="minor"/>
    </font>
    <font>
      <sz val="10"/>
      <name val="Calibri"/>
      <family val="2"/>
      <scheme val="minor"/>
    </font>
    <font>
      <u/>
      <sz val="18"/>
      <color rgb="FF33B7B7"/>
      <name val="Calibri Light"/>
      <family val="2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B7B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7382"/>
        <bgColor rgb="FF000000"/>
      </patternFill>
    </fill>
    <fill>
      <patternFill patternType="solid">
        <fgColor rgb="FFD4F1F0"/>
        <bgColor rgb="FF000000"/>
      </patternFill>
    </fill>
    <fill>
      <patternFill patternType="solid">
        <fgColor theme="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16519F"/>
      </bottom>
      <diagonal/>
    </border>
    <border>
      <left/>
      <right/>
      <top style="thin">
        <color rgb="FF16519F"/>
      </top>
      <bottom style="thin">
        <color rgb="FF16519F"/>
      </bottom>
      <diagonal/>
    </border>
    <border>
      <left/>
      <right/>
      <top style="thin">
        <color rgb="FF16519F"/>
      </top>
      <bottom style="thin">
        <color rgb="FFFFFFFF"/>
      </bottom>
      <diagonal/>
    </border>
  </borders>
  <cellStyleXfs count="124">
    <xf numFmtId="0" fontId="0" fillId="0" borderId="0"/>
    <xf numFmtId="0" fontId="9" fillId="2" borderId="0" applyNumberFormat="0" applyBorder="0" applyAlignment="0" applyProtection="0"/>
    <xf numFmtId="0" fontId="32" fillId="24" borderId="0" applyNumberFormat="0" applyBorder="0" applyAlignment="0" applyProtection="0"/>
    <xf numFmtId="0" fontId="9" fillId="3" borderId="0" applyNumberFormat="0" applyBorder="0" applyAlignment="0" applyProtection="0"/>
    <xf numFmtId="0" fontId="32" fillId="25" borderId="0" applyNumberFormat="0" applyBorder="0" applyAlignment="0" applyProtection="0"/>
    <xf numFmtId="0" fontId="9" fillId="4" borderId="0" applyNumberFormat="0" applyBorder="0" applyAlignment="0" applyProtection="0"/>
    <xf numFmtId="0" fontId="32" fillId="26" borderId="0" applyNumberFormat="0" applyBorder="0" applyAlignment="0" applyProtection="0"/>
    <xf numFmtId="0" fontId="9" fillId="5" borderId="0" applyNumberFormat="0" applyBorder="0" applyAlignment="0" applyProtection="0"/>
    <xf numFmtId="0" fontId="32" fillId="27" borderId="0" applyNumberFormat="0" applyBorder="0" applyAlignment="0" applyProtection="0"/>
    <xf numFmtId="0" fontId="9" fillId="6" borderId="0" applyNumberFormat="0" applyBorder="0" applyAlignment="0" applyProtection="0"/>
    <xf numFmtId="0" fontId="32" fillId="28" borderId="0" applyNumberFormat="0" applyBorder="0" applyAlignment="0" applyProtection="0"/>
    <xf numFmtId="0" fontId="9" fillId="7" borderId="0" applyNumberFormat="0" applyBorder="0" applyAlignment="0" applyProtection="0"/>
    <xf numFmtId="0" fontId="32" fillId="29" borderId="0" applyNumberFormat="0" applyBorder="0" applyAlignment="0" applyProtection="0"/>
    <xf numFmtId="0" fontId="9" fillId="8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32" fillId="31" borderId="0" applyNumberFormat="0" applyBorder="0" applyAlignment="0" applyProtection="0"/>
    <xf numFmtId="0" fontId="9" fillId="10" borderId="0" applyNumberFormat="0" applyBorder="0" applyAlignment="0" applyProtection="0"/>
    <xf numFmtId="0" fontId="32" fillId="32" borderId="0" applyNumberFormat="0" applyBorder="0" applyAlignment="0" applyProtection="0"/>
    <xf numFmtId="0" fontId="9" fillId="5" borderId="0" applyNumberFormat="0" applyBorder="0" applyAlignment="0" applyProtection="0"/>
    <xf numFmtId="0" fontId="32" fillId="33" borderId="0" applyNumberFormat="0" applyBorder="0" applyAlignment="0" applyProtection="0"/>
    <xf numFmtId="0" fontId="9" fillId="8" borderId="0" applyNumberFormat="0" applyBorder="0" applyAlignment="0" applyProtection="0"/>
    <xf numFmtId="0" fontId="32" fillId="34" borderId="0" applyNumberFormat="0" applyBorder="0" applyAlignment="0" applyProtection="0"/>
    <xf numFmtId="0" fontId="9" fillId="11" borderId="0" applyNumberFormat="0" applyBorder="0" applyAlignment="0" applyProtection="0"/>
    <xf numFmtId="0" fontId="32" fillId="35" borderId="0" applyNumberFormat="0" applyBorder="0" applyAlignment="0" applyProtection="0"/>
    <xf numFmtId="0" fontId="10" fillId="12" borderId="0" applyNumberFormat="0" applyBorder="0" applyAlignment="0" applyProtection="0"/>
    <xf numFmtId="0" fontId="5" fillId="12" borderId="0" applyNumberFormat="0" applyBorder="0" applyAlignment="0" applyProtection="0"/>
    <xf numFmtId="0" fontId="33" fillId="36" borderId="0" applyNumberFormat="0" applyBorder="0" applyAlignment="0" applyProtection="0"/>
    <xf numFmtId="0" fontId="5" fillId="12" borderId="0" applyNumberFormat="0" applyBorder="0" applyAlignment="0" applyProtection="0"/>
    <xf numFmtId="0" fontId="10" fillId="9" borderId="0" applyNumberFormat="0" applyBorder="0" applyAlignment="0" applyProtection="0"/>
    <xf numFmtId="0" fontId="5" fillId="9" borderId="0" applyNumberFormat="0" applyBorder="0" applyAlignment="0" applyProtection="0"/>
    <xf numFmtId="0" fontId="33" fillId="37" borderId="0" applyNumberFormat="0" applyBorder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5" fillId="10" borderId="0" applyNumberFormat="0" applyBorder="0" applyAlignment="0" applyProtection="0"/>
    <xf numFmtId="0" fontId="33" fillId="38" borderId="0" applyNumberFormat="0" applyBorder="0" applyAlignment="0" applyProtection="0"/>
    <xf numFmtId="0" fontId="5" fillId="10" borderId="0" applyNumberFormat="0" applyBorder="0" applyAlignment="0" applyProtection="0"/>
    <xf numFmtId="0" fontId="10" fillId="13" borderId="0" applyNumberFormat="0" applyBorder="0" applyAlignment="0" applyProtection="0"/>
    <xf numFmtId="0" fontId="5" fillId="13" borderId="0" applyNumberFormat="0" applyBorder="0" applyAlignment="0" applyProtection="0"/>
    <xf numFmtId="0" fontId="33" fillId="39" borderId="0" applyNumberFormat="0" applyBorder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5" fillId="14" borderId="0" applyNumberFormat="0" applyBorder="0" applyAlignment="0" applyProtection="0"/>
    <xf numFmtId="0" fontId="33" fillId="40" borderId="0" applyNumberFormat="0" applyBorder="0" applyAlignment="0" applyProtection="0"/>
    <xf numFmtId="0" fontId="5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15" borderId="0" applyNumberFormat="0" applyBorder="0" applyAlignment="0" applyProtection="0"/>
    <xf numFmtId="0" fontId="33" fillId="41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0" applyNumberFormat="0" applyBorder="0" applyAlignment="0" applyProtection="0"/>
    <xf numFmtId="0" fontId="5" fillId="16" borderId="0" applyNumberFormat="0" applyBorder="0" applyAlignment="0" applyProtection="0"/>
    <xf numFmtId="0" fontId="33" fillId="42" borderId="0" applyNumberFormat="0" applyBorder="0" applyAlignment="0" applyProtection="0"/>
    <xf numFmtId="0" fontId="5" fillId="16" borderId="0" applyNumberFormat="0" applyBorder="0" applyAlignment="0" applyProtection="0"/>
    <xf numFmtId="0" fontId="10" fillId="18" borderId="0" applyNumberFormat="0" applyBorder="0" applyAlignment="0" applyProtection="0"/>
    <xf numFmtId="0" fontId="5" fillId="18" borderId="0" applyNumberFormat="0" applyBorder="0" applyAlignment="0" applyProtection="0"/>
    <xf numFmtId="0" fontId="33" fillId="43" borderId="0" applyNumberFormat="0" applyBorder="0" applyAlignment="0" applyProtection="0"/>
    <xf numFmtId="0" fontId="5" fillId="18" borderId="0" applyNumberFormat="0" applyBorder="0" applyAlignment="0" applyProtection="0"/>
    <xf numFmtId="0" fontId="10" fillId="19" borderId="0" applyNumberFormat="0" applyBorder="0" applyAlignment="0" applyProtection="0"/>
    <xf numFmtId="0" fontId="5" fillId="19" borderId="0" applyNumberFormat="0" applyBorder="0" applyAlignment="0" applyProtection="0"/>
    <xf numFmtId="0" fontId="33" fillId="44" borderId="0" applyNumberFormat="0" applyBorder="0" applyAlignment="0" applyProtection="0"/>
    <xf numFmtId="0" fontId="5" fillId="19" borderId="0" applyNumberFormat="0" applyBorder="0" applyAlignment="0" applyProtection="0"/>
    <xf numFmtId="0" fontId="10" fillId="13" borderId="0" applyNumberFormat="0" applyBorder="0" applyAlignment="0" applyProtection="0"/>
    <xf numFmtId="0" fontId="5" fillId="13" borderId="0" applyNumberFormat="0" applyBorder="0" applyAlignment="0" applyProtection="0"/>
    <xf numFmtId="0" fontId="33" fillId="45" borderId="0" applyNumberFormat="0" applyBorder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5" fillId="14" borderId="0" applyNumberFormat="0" applyBorder="0" applyAlignment="0" applyProtection="0"/>
    <xf numFmtId="0" fontId="33" fillId="46" borderId="0" applyNumberFormat="0" applyBorder="0" applyAlignment="0" applyProtection="0"/>
    <xf numFmtId="0" fontId="5" fillId="14" borderId="0" applyNumberFormat="0" applyBorder="0" applyAlignment="0" applyProtection="0"/>
    <xf numFmtId="0" fontId="10" fillId="20" borderId="0" applyNumberFormat="0" applyBorder="0" applyAlignment="0" applyProtection="0"/>
    <xf numFmtId="0" fontId="5" fillId="20" borderId="0" applyNumberFormat="0" applyBorder="0" applyAlignment="0" applyProtection="0"/>
    <xf numFmtId="0" fontId="33" fillId="47" borderId="0" applyNumberFormat="0" applyBorder="0" applyAlignment="0" applyProtection="0"/>
    <xf numFmtId="0" fontId="5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1" borderId="1" applyNumberFormat="0" applyAlignment="0" applyProtection="0"/>
    <xf numFmtId="0" fontId="35" fillId="48" borderId="11" applyNumberFormat="0" applyAlignment="0" applyProtection="0"/>
    <xf numFmtId="0" fontId="13" fillId="0" borderId="3" applyNumberFormat="0" applyFill="0" applyAlignment="0" applyProtection="0"/>
    <xf numFmtId="0" fontId="36" fillId="0" borderId="12" applyNumberFormat="0" applyFill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32" fillId="49" borderId="13" applyNumberFormat="0" applyFont="0" applyAlignment="0" applyProtection="0"/>
    <xf numFmtId="0" fontId="14" fillId="7" borderId="1" applyNumberFormat="0" applyAlignment="0" applyProtection="0"/>
    <xf numFmtId="0" fontId="37" fillId="50" borderId="11" applyNumberFormat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" fillId="3" borderId="0" applyNumberFormat="0" applyBorder="0" applyAlignment="0" applyProtection="0"/>
    <xf numFmtId="0" fontId="38" fillId="51" borderId="0" applyNumberFormat="0" applyBorder="0" applyAlignment="0" applyProtection="0"/>
    <xf numFmtId="0" fontId="3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17" borderId="0" applyNumberFormat="0" applyBorder="0" applyAlignment="0" applyProtection="0"/>
    <xf numFmtId="0" fontId="40" fillId="52" borderId="0" applyNumberFormat="0" applyBorder="0" applyAlignment="0" applyProtection="0"/>
    <xf numFmtId="0" fontId="32" fillId="0" borderId="0"/>
    <xf numFmtId="0" fontId="6" fillId="0" borderId="0"/>
    <xf numFmtId="0" fontId="17" fillId="0" borderId="0"/>
    <xf numFmtId="0" fontId="2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4" borderId="0" applyNumberFormat="0" applyBorder="0" applyAlignment="0" applyProtection="0"/>
    <xf numFmtId="0" fontId="41" fillId="53" borderId="0" applyNumberFormat="0" applyBorder="0" applyAlignment="0" applyProtection="0"/>
    <xf numFmtId="0" fontId="19" fillId="21" borderId="4" applyNumberFormat="0" applyAlignment="0" applyProtection="0"/>
    <xf numFmtId="0" fontId="42" fillId="48" borderId="14" applyNumberFormat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45" fillId="0" borderId="15" applyNumberFormat="0" applyFill="0" applyAlignment="0" applyProtection="0"/>
    <xf numFmtId="0" fontId="23" fillId="0" borderId="6" applyNumberFormat="0" applyFill="0" applyAlignment="0" applyProtection="0"/>
    <xf numFmtId="0" fontId="46" fillId="0" borderId="16" applyNumberFormat="0" applyFill="0" applyAlignment="0" applyProtection="0"/>
    <xf numFmtId="0" fontId="24" fillId="0" borderId="7" applyNumberFormat="0" applyFill="0" applyAlignment="0" applyProtection="0"/>
    <xf numFmtId="0" fontId="47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48" fillId="0" borderId="18" applyNumberFormat="0" applyFill="0" applyAlignment="0" applyProtection="0"/>
    <xf numFmtId="0" fontId="26" fillId="23" borderId="9" applyNumberFormat="0" applyAlignment="0" applyProtection="0"/>
    <xf numFmtId="0" fontId="49" fillId="54" borderId="19" applyNumberFormat="0" applyAlignment="0" applyProtection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1">
    <xf numFmtId="0" fontId="0" fillId="0" borderId="0" xfId="0"/>
    <xf numFmtId="0" fontId="0" fillId="0" borderId="0" xfId="0" quotePrefix="1" applyNumberFormat="1"/>
    <xf numFmtId="0" fontId="27" fillId="0" borderId="0" xfId="0" applyFont="1" applyBorder="1"/>
    <xf numFmtId="0" fontId="0" fillId="0" borderId="0" xfId="0" applyNumberFormat="1"/>
    <xf numFmtId="0" fontId="8" fillId="0" borderId="10" xfId="0" applyFont="1" applyFill="1" applyBorder="1" applyAlignment="1">
      <alignment horizontal="center"/>
    </xf>
    <xf numFmtId="0" fontId="17" fillId="0" borderId="0" xfId="95" quotePrefix="1" applyNumberFormat="1"/>
    <xf numFmtId="0" fontId="17" fillId="0" borderId="0" xfId="95"/>
    <xf numFmtId="165" fontId="0" fillId="0" borderId="0" xfId="0" applyNumberFormat="1"/>
    <xf numFmtId="0" fontId="6" fillId="0" borderId="0" xfId="0" applyFont="1"/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8" fillId="0" borderId="0" xfId="96"/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49" fontId="31" fillId="0" borderId="0" xfId="0" applyNumberFormat="1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55" borderId="0" xfId="0" applyFill="1"/>
    <xf numFmtId="165" fontId="0" fillId="55" borderId="0" xfId="0" applyNumberFormat="1" applyFill="1"/>
    <xf numFmtId="0" fontId="50" fillId="0" borderId="0" xfId="0" applyFont="1"/>
    <xf numFmtId="49" fontId="6" fillId="55" borderId="0" xfId="0" applyNumberFormat="1" applyFont="1" applyFill="1"/>
    <xf numFmtId="0" fontId="0" fillId="56" borderId="0" xfId="0" applyFill="1"/>
    <xf numFmtId="0" fontId="52" fillId="56" borderId="0" xfId="0" applyFont="1" applyFill="1"/>
    <xf numFmtId="0" fontId="54" fillId="56" borderId="0" xfId="0" applyFont="1" applyFill="1"/>
    <xf numFmtId="0" fontId="55" fillId="56" borderId="0" xfId="0" applyFont="1" applyFill="1" applyAlignment="1">
      <alignment vertical="top"/>
    </xf>
    <xf numFmtId="0" fontId="56" fillId="56" borderId="0" xfId="0" applyFont="1" applyFill="1"/>
    <xf numFmtId="3" fontId="57" fillId="56" borderId="0" xfId="89" applyNumberFormat="1" applyFont="1" applyFill="1" applyAlignment="1">
      <alignment horizontal="right" indent="1"/>
    </xf>
    <xf numFmtId="3" fontId="58" fillId="56" borderId="0" xfId="0" applyNumberFormat="1" applyFont="1" applyFill="1" applyAlignment="1">
      <alignment horizontal="right" indent="1"/>
    </xf>
    <xf numFmtId="0" fontId="48" fillId="56" borderId="0" xfId="0" applyFont="1" applyFill="1" applyAlignment="1">
      <alignment vertical="top"/>
    </xf>
    <xf numFmtId="166" fontId="59" fillId="56" borderId="0" xfId="89" applyNumberFormat="1" applyFont="1" applyFill="1"/>
    <xf numFmtId="164" fontId="60" fillId="56" borderId="0" xfId="97" applyNumberFormat="1" applyFont="1" applyFill="1" applyAlignment="1">
      <alignment horizontal="center"/>
    </xf>
    <xf numFmtId="0" fontId="61" fillId="56" borderId="0" xfId="0" applyFont="1" applyFill="1"/>
    <xf numFmtId="164" fontId="62" fillId="56" borderId="0" xfId="97" applyNumberFormat="1" applyFont="1" applyFill="1" applyAlignment="1">
      <alignment horizontal="center"/>
    </xf>
    <xf numFmtId="0" fontId="0" fillId="56" borderId="0" xfId="0" applyFill="1" applyAlignment="1">
      <alignment vertical="center" wrapText="1"/>
    </xf>
    <xf numFmtId="0" fontId="64" fillId="56" borderId="0" xfId="0" applyFont="1" applyFill="1"/>
    <xf numFmtId="0" fontId="65" fillId="56" borderId="0" xfId="0" applyFont="1" applyFill="1"/>
    <xf numFmtId="164" fontId="53" fillId="56" borderId="0" xfId="97" applyNumberFormat="1" applyFont="1" applyFill="1"/>
    <xf numFmtId="0" fontId="66" fillId="56" borderId="0" xfId="0" applyFont="1" applyFill="1"/>
    <xf numFmtId="3" fontId="60" fillId="56" borderId="0" xfId="0" applyNumberFormat="1" applyFont="1" applyFill="1" applyAlignment="1">
      <alignment horizontal="right"/>
    </xf>
    <xf numFmtId="0" fontId="69" fillId="56" borderId="0" xfId="0" applyFont="1" applyFill="1"/>
    <xf numFmtId="0" fontId="70" fillId="56" borderId="0" xfId="0" applyFont="1" applyFill="1" applyAlignment="1">
      <alignment horizontal="right"/>
    </xf>
    <xf numFmtId="0" fontId="34" fillId="56" borderId="0" xfId="0" applyFont="1" applyFill="1"/>
    <xf numFmtId="0" fontId="71" fillId="56" borderId="0" xfId="0" applyFont="1" applyFill="1" applyAlignment="1">
      <alignment horizontal="center" vertical="center" wrapText="1"/>
    </xf>
    <xf numFmtId="167" fontId="56" fillId="56" borderId="0" xfId="0" applyNumberFormat="1" applyFont="1" applyFill="1" applyAlignment="1">
      <alignment horizontal="center" vertical="center" wrapText="1"/>
    </xf>
    <xf numFmtId="0" fontId="72" fillId="56" borderId="0" xfId="0" applyFont="1" applyFill="1" applyAlignment="1">
      <alignment horizontal="center" vertical="center" wrapText="1"/>
    </xf>
    <xf numFmtId="0" fontId="67" fillId="56" borderId="0" xfId="0" applyFont="1" applyFill="1" applyAlignment="1">
      <alignment wrapText="1"/>
    </xf>
    <xf numFmtId="0" fontId="68" fillId="56" borderId="0" xfId="0" applyFont="1" applyFill="1" applyAlignment="1">
      <alignment wrapText="1"/>
    </xf>
    <xf numFmtId="167" fontId="56" fillId="56" borderId="0" xfId="0" applyNumberFormat="1" applyFont="1" applyFill="1" applyAlignment="1">
      <alignment horizontal="center" vertical="center" wrapText="1"/>
    </xf>
    <xf numFmtId="0" fontId="74" fillId="57" borderId="26" xfId="119" applyFont="1" applyFill="1" applyBorder="1" applyAlignment="1">
      <alignment horizontal="left" vertical="center"/>
    </xf>
    <xf numFmtId="0" fontId="74" fillId="57" borderId="24" xfId="119" applyFont="1" applyFill="1" applyBorder="1" applyAlignment="1">
      <alignment horizontal="left" vertical="center"/>
    </xf>
    <xf numFmtId="0" fontId="77" fillId="57" borderId="26" xfId="0" applyFont="1" applyFill="1" applyBorder="1" applyAlignment="1">
      <alignment horizontal="left" vertical="center"/>
    </xf>
    <xf numFmtId="3" fontId="77" fillId="57" borderId="24" xfId="0" applyNumberFormat="1" applyFont="1" applyFill="1" applyBorder="1" applyAlignment="1">
      <alignment horizontal="right" vertical="center" indent="1"/>
    </xf>
    <xf numFmtId="168" fontId="77" fillId="57" borderId="24" xfId="0" applyNumberFormat="1" applyFont="1" applyFill="1" applyBorder="1" applyAlignment="1">
      <alignment horizontal="right" vertical="center" indent="1"/>
    </xf>
    <xf numFmtId="0" fontId="77" fillId="57" borderId="24" xfId="0" applyFont="1" applyFill="1" applyBorder="1" applyAlignment="1">
      <alignment horizontal="left" vertical="center"/>
    </xf>
    <xf numFmtId="0" fontId="17" fillId="0" borderId="0" xfId="96" applyFont="1"/>
    <xf numFmtId="0" fontId="78" fillId="0" borderId="0" xfId="94" applyFont="1" applyFill="1" applyBorder="1" applyAlignment="1">
      <alignment horizontal="left" vertical="center" wrapText="1"/>
    </xf>
    <xf numFmtId="0" fontId="73" fillId="58" borderId="0" xfId="0" applyNumberFormat="1" applyFont="1" applyFill="1" applyBorder="1" applyAlignment="1">
      <alignment horizontal="center" vertical="center" wrapText="1"/>
    </xf>
    <xf numFmtId="0" fontId="74" fillId="58" borderId="0" xfId="119" applyFont="1" applyFill="1" applyBorder="1" applyAlignment="1">
      <alignment horizontal="left" vertical="center"/>
    </xf>
    <xf numFmtId="168" fontId="75" fillId="56" borderId="0" xfId="119" applyNumberFormat="1" applyFont="1" applyFill="1" applyBorder="1" applyAlignment="1">
      <alignment horizontal="right" vertical="center" indent="1"/>
    </xf>
    <xf numFmtId="168" fontId="75" fillId="58" borderId="0" xfId="119" applyNumberFormat="1" applyFont="1" applyFill="1" applyBorder="1" applyAlignment="1">
      <alignment horizontal="right" vertical="center" indent="1"/>
    </xf>
    <xf numFmtId="168" fontId="77" fillId="58" borderId="0" xfId="0" applyNumberFormat="1" applyFont="1" applyFill="1" applyBorder="1" applyAlignment="1">
      <alignment horizontal="right" vertical="center" indent="1"/>
    </xf>
    <xf numFmtId="0" fontId="7" fillId="56" borderId="0" xfId="0" applyFont="1" applyFill="1"/>
    <xf numFmtId="0" fontId="79" fillId="56" borderId="0" xfId="0" applyFont="1" applyFill="1"/>
    <xf numFmtId="0" fontId="79" fillId="56" borderId="0" xfId="0" applyFont="1" applyFill="1" applyAlignment="1">
      <alignment horizontal="right"/>
    </xf>
    <xf numFmtId="0" fontId="78" fillId="56" borderId="28" xfId="94" applyFont="1" applyFill="1" applyBorder="1" applyAlignment="1">
      <alignment horizontal="left" vertical="center" wrapText="1"/>
    </xf>
    <xf numFmtId="0" fontId="50" fillId="56" borderId="0" xfId="0" applyFont="1" applyFill="1"/>
    <xf numFmtId="0" fontId="27" fillId="0" borderId="0" xfId="0" applyFont="1" applyFill="1" applyBorder="1"/>
    <xf numFmtId="9" fontId="60" fillId="56" borderId="0" xfId="97" applyNumberFormat="1" applyFont="1" applyFill="1" applyAlignment="1">
      <alignment horizontal="center"/>
    </xf>
    <xf numFmtId="0" fontId="17" fillId="0" borderId="0" xfId="96" quotePrefix="1" applyNumberFormat="1" applyFont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80" fillId="56" borderId="0" xfId="0" applyFont="1" applyFill="1"/>
    <xf numFmtId="0" fontId="4" fillId="0" borderId="0" xfId="120" applyNumberFormat="1"/>
    <xf numFmtId="0" fontId="4" fillId="0" borderId="0" xfId="120" applyNumberFormat="1"/>
    <xf numFmtId="0" fontId="6" fillId="56" borderId="0" xfId="0" applyFont="1" applyFill="1"/>
    <xf numFmtId="3" fontId="0" fillId="56" borderId="0" xfId="0" applyNumberFormat="1" applyFill="1"/>
    <xf numFmtId="2" fontId="0" fillId="56" borderId="0" xfId="0" applyNumberFormat="1" applyFill="1"/>
    <xf numFmtId="0" fontId="50" fillId="56" borderId="0" xfId="0" applyFont="1" applyFill="1" applyBorder="1"/>
    <xf numFmtId="0" fontId="83" fillId="56" borderId="0" xfId="0" applyFont="1" applyFill="1"/>
    <xf numFmtId="0" fontId="50" fillId="0" borderId="0" xfId="0" applyFont="1" applyFill="1" applyBorder="1"/>
    <xf numFmtId="170" fontId="0" fillId="0" borderId="0" xfId="0" applyNumberFormat="1"/>
    <xf numFmtId="0" fontId="17" fillId="0" borderId="0" xfId="95" applyFont="1"/>
    <xf numFmtId="0" fontId="6" fillId="0" borderId="0" xfId="94" applyFont="1"/>
    <xf numFmtId="0" fontId="6" fillId="0" borderId="0" xfId="94"/>
    <xf numFmtId="3" fontId="53" fillId="56" borderId="0" xfId="0" applyNumberFormat="1" applyFont="1" applyFill="1"/>
    <xf numFmtId="0" fontId="84" fillId="56" borderId="0" xfId="0" applyFont="1" applyFill="1"/>
    <xf numFmtId="0" fontId="85" fillId="58" borderId="0" xfId="0" applyFont="1" applyFill="1" applyBorder="1"/>
    <xf numFmtId="0" fontId="0" fillId="58" borderId="0" xfId="0" applyFont="1" applyFill="1" applyBorder="1"/>
    <xf numFmtId="0" fontId="86" fillId="58" borderId="0" xfId="0" applyFont="1" applyFill="1" applyBorder="1"/>
    <xf numFmtId="0" fontId="70" fillId="56" borderId="0" xfId="0" applyFont="1" applyFill="1" applyAlignment="1">
      <alignment horizontal="right" vertical="center" wrapText="1"/>
    </xf>
    <xf numFmtId="0" fontId="63" fillId="56" borderId="0" xfId="0" applyFont="1" applyFill="1" applyAlignment="1">
      <alignment horizontal="center" vertical="center" wrapText="1"/>
    </xf>
    <xf numFmtId="0" fontId="52" fillId="56" borderId="0" xfId="0" applyFont="1" applyFill="1" applyAlignment="1">
      <alignment horizontal="left" wrapText="1"/>
    </xf>
    <xf numFmtId="9" fontId="62" fillId="56" borderId="0" xfId="97" applyNumberFormat="1" applyFont="1" applyFill="1" applyAlignment="1">
      <alignment horizontal="left"/>
    </xf>
    <xf numFmtId="0" fontId="78" fillId="56" borderId="28" xfId="94" applyFont="1" applyFill="1" applyBorder="1" applyAlignment="1">
      <alignment horizontal="center" vertical="center" wrapText="1"/>
    </xf>
    <xf numFmtId="0" fontId="71" fillId="56" borderId="0" xfId="0" applyFont="1" applyFill="1" applyAlignment="1">
      <alignment horizontal="center" vertical="center" wrapText="1"/>
    </xf>
    <xf numFmtId="167" fontId="56" fillId="56" borderId="0" xfId="0" applyNumberFormat="1" applyFont="1" applyFill="1" applyAlignment="1">
      <alignment horizontal="center" vertical="center" wrapText="1"/>
    </xf>
    <xf numFmtId="9" fontId="82" fillId="56" borderId="0" xfId="97" applyNumberFormat="1" applyFont="1" applyFill="1" applyAlignment="1">
      <alignment horizontal="left" vertical="top"/>
    </xf>
    <xf numFmtId="0" fontId="0" fillId="56" borderId="28" xfId="0" applyFill="1" applyBorder="1" applyAlignment="1"/>
    <xf numFmtId="0" fontId="0" fillId="56" borderId="0" xfId="0" applyFill="1" applyAlignment="1"/>
    <xf numFmtId="0" fontId="89" fillId="56" borderId="0" xfId="0" applyFont="1" applyFill="1" applyBorder="1" applyAlignment="1">
      <alignment horizontal="center" wrapText="1"/>
    </xf>
    <xf numFmtId="169" fontId="73" fillId="59" borderId="26" xfId="0" applyNumberFormat="1" applyFont="1" applyFill="1" applyBorder="1" applyAlignment="1">
      <alignment horizontal="center" vertical="center" wrapText="1"/>
    </xf>
    <xf numFmtId="0" fontId="73" fillId="57" borderId="25" xfId="0" applyNumberFormat="1" applyFont="1" applyFill="1" applyBorder="1" applyAlignment="1">
      <alignment horizontal="center" vertical="center" wrapText="1"/>
    </xf>
    <xf numFmtId="0" fontId="75" fillId="0" borderId="39" xfId="119" applyFont="1" applyFill="1" applyBorder="1" applyAlignment="1">
      <alignment horizontal="left" vertical="center"/>
    </xf>
    <xf numFmtId="3" fontId="76" fillId="60" borderId="39" xfId="119" applyNumberFormat="1" applyFont="1" applyFill="1" applyBorder="1" applyAlignment="1">
      <alignment horizontal="right" vertical="center" indent="1"/>
    </xf>
    <xf numFmtId="168" fontId="75" fillId="0" borderId="39" xfId="119" applyNumberFormat="1" applyFont="1" applyFill="1" applyBorder="1" applyAlignment="1">
      <alignment horizontal="right" vertical="center" indent="1"/>
    </xf>
    <xf numFmtId="0" fontId="75" fillId="0" borderId="40" xfId="119" applyFont="1" applyFill="1" applyBorder="1" applyAlignment="1">
      <alignment horizontal="left" vertical="center"/>
    </xf>
    <xf numFmtId="3" fontId="76" fillId="60" borderId="40" xfId="119" applyNumberFormat="1" applyFont="1" applyFill="1" applyBorder="1" applyAlignment="1">
      <alignment horizontal="right" vertical="center" indent="1"/>
    </xf>
    <xf numFmtId="168" fontId="75" fillId="0" borderId="40" xfId="119" applyNumberFormat="1" applyFont="1" applyFill="1" applyBorder="1" applyAlignment="1">
      <alignment horizontal="right" vertical="center" indent="1"/>
    </xf>
    <xf numFmtId="0" fontId="75" fillId="0" borderId="41" xfId="119" applyFont="1" applyFill="1" applyBorder="1" applyAlignment="1">
      <alignment horizontal="left" vertical="center"/>
    </xf>
    <xf numFmtId="3" fontId="76" fillId="60" borderId="41" xfId="119" applyNumberFormat="1" applyFont="1" applyFill="1" applyBorder="1" applyAlignment="1">
      <alignment horizontal="right" vertical="center" indent="1"/>
    </xf>
    <xf numFmtId="168" fontId="75" fillId="0" borderId="41" xfId="119" applyNumberFormat="1" applyFont="1" applyFill="1" applyBorder="1" applyAlignment="1">
      <alignment horizontal="right" vertical="center" indent="1"/>
    </xf>
    <xf numFmtId="0" fontId="90" fillId="57" borderId="27" xfId="119" applyFont="1" applyFill="1" applyBorder="1" applyAlignment="1">
      <alignment horizontal="left" vertical="center"/>
    </xf>
    <xf numFmtId="3" fontId="74" fillId="57" borderId="24" xfId="119" applyNumberFormat="1" applyFont="1" applyFill="1" applyBorder="1" applyAlignment="1">
      <alignment horizontal="right" vertical="center" indent="1"/>
    </xf>
    <xf numFmtId="168" fontId="90" fillId="57" borderId="24" xfId="119" applyNumberFormat="1" applyFont="1" applyFill="1" applyBorder="1" applyAlignment="1">
      <alignment horizontal="right" vertical="center" indent="1"/>
    </xf>
    <xf numFmtId="3" fontId="91" fillId="56" borderId="0" xfId="0" applyNumberFormat="1" applyFont="1" applyFill="1"/>
    <xf numFmtId="171" fontId="51" fillId="56" borderId="0" xfId="0" applyNumberFormat="1" applyFont="1" applyFill="1" applyAlignment="1">
      <alignment horizontal="center"/>
    </xf>
    <xf numFmtId="171" fontId="51" fillId="0" borderId="0" xfId="0" applyNumberFormat="1" applyFont="1" applyAlignment="1">
      <alignment horizontal="center"/>
    </xf>
    <xf numFmtId="9" fontId="93" fillId="56" borderId="0" xfId="97" applyNumberFormat="1" applyFont="1" applyFill="1" applyAlignment="1">
      <alignment horizontal="center"/>
    </xf>
    <xf numFmtId="9" fontId="93" fillId="56" borderId="0" xfId="97" applyNumberFormat="1" applyFont="1" applyFill="1" applyAlignment="1">
      <alignment horizontal="left"/>
    </xf>
    <xf numFmtId="9" fontId="96" fillId="0" borderId="0" xfId="97" applyFont="1" applyFill="1" applyBorder="1" applyAlignment="1">
      <alignment horizontal="right" indent="1"/>
    </xf>
    <xf numFmtId="9" fontId="50" fillId="0" borderId="0" xfId="97" applyFont="1" applyFill="1" applyBorder="1" applyAlignment="1">
      <alignment horizontal="right" indent="1"/>
    </xf>
    <xf numFmtId="9" fontId="97" fillId="0" borderId="0" xfId="97" applyNumberFormat="1" applyFont="1" applyFill="1" applyAlignment="1">
      <alignment horizontal="center"/>
    </xf>
    <xf numFmtId="0" fontId="0" fillId="0" borderId="0" xfId="0" applyFill="1"/>
    <xf numFmtId="0" fontId="98" fillId="0" borderId="0" xfId="0" applyFont="1"/>
    <xf numFmtId="49" fontId="3" fillId="0" borderId="0" xfId="121" applyNumberFormat="1"/>
    <xf numFmtId="0" fontId="3" fillId="0" borderId="0" xfId="121" applyNumberFormat="1"/>
    <xf numFmtId="49" fontId="3" fillId="0" borderId="0" xfId="121" applyNumberFormat="1"/>
    <xf numFmtId="0" fontId="3" fillId="0" borderId="0" xfId="121" applyNumberFormat="1"/>
    <xf numFmtId="0" fontId="2" fillId="0" borderId="0" xfId="122"/>
    <xf numFmtId="49" fontId="2" fillId="0" borderId="0" xfId="122" applyNumberFormat="1"/>
    <xf numFmtId="0" fontId="2" fillId="0" borderId="0" xfId="122" applyNumberFormat="1"/>
    <xf numFmtId="0" fontId="101" fillId="56" borderId="0" xfId="0" applyFont="1" applyFill="1" applyAlignment="1">
      <alignment horizontal="left"/>
    </xf>
    <xf numFmtId="164" fontId="0" fillId="56" borderId="0" xfId="97" applyNumberFormat="1" applyFont="1" applyFill="1"/>
    <xf numFmtId="0" fontId="78" fillId="56" borderId="28" xfId="94" applyFont="1" applyFill="1" applyBorder="1" applyAlignment="1">
      <alignment horizontal="left" vertical="center" wrapText="1"/>
    </xf>
    <xf numFmtId="0" fontId="102" fillId="56" borderId="0" xfId="0" applyFont="1" applyFill="1" applyAlignment="1">
      <alignment horizontal="center" vertical="top" wrapText="1"/>
    </xf>
    <xf numFmtId="0" fontId="51" fillId="56" borderId="0" xfId="0" applyFont="1" applyFill="1" applyAlignment="1">
      <alignment horizontal="center" vertical="center" wrapText="1"/>
    </xf>
    <xf numFmtId="0" fontId="63" fillId="56" borderId="0" xfId="0" applyFont="1" applyFill="1" applyAlignment="1">
      <alignment horizontal="center" vertical="center" wrapText="1"/>
    </xf>
    <xf numFmtId="0" fontId="39" fillId="56" borderId="0" xfId="88" applyFill="1" applyAlignment="1">
      <alignment horizontal="center" vertical="center"/>
    </xf>
    <xf numFmtId="0" fontId="70" fillId="56" borderId="0" xfId="0" applyFont="1" applyFill="1" applyAlignment="1">
      <alignment horizontal="right" vertical="center" wrapText="1"/>
    </xf>
    <xf numFmtId="0" fontId="0" fillId="56" borderId="0" xfId="0" applyFont="1" applyFill="1" applyAlignment="1">
      <alignment horizontal="right"/>
    </xf>
    <xf numFmtId="0" fontId="52" fillId="56" borderId="0" xfId="0" applyFont="1" applyFill="1" applyAlignment="1">
      <alignment horizontal="left" wrapText="1"/>
    </xf>
    <xf numFmtId="0" fontId="101" fillId="56" borderId="0" xfId="0" applyFont="1" applyFill="1" applyAlignment="1">
      <alignment horizontal="left"/>
    </xf>
    <xf numFmtId="0" fontId="88" fillId="58" borderId="0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right"/>
    </xf>
    <xf numFmtId="0" fontId="71" fillId="56" borderId="0" xfId="0" applyFont="1" applyFill="1" applyAlignment="1">
      <alignment horizontal="center" vertical="center" wrapText="1"/>
    </xf>
    <xf numFmtId="167" fontId="56" fillId="56" borderId="0" xfId="0" applyNumberFormat="1" applyFont="1" applyFill="1" applyAlignment="1">
      <alignment horizontal="center" vertical="center" wrapText="1"/>
    </xf>
    <xf numFmtId="0" fontId="99" fillId="61" borderId="0" xfId="0" applyFont="1" applyFill="1" applyBorder="1" applyAlignment="1">
      <alignment horizontal="center" vertical="top" wrapText="1"/>
    </xf>
    <xf numFmtId="0" fontId="100" fillId="61" borderId="0" xfId="0" applyFont="1" applyFill="1" applyAlignment="1">
      <alignment horizontal="center" vertical="top" wrapText="1"/>
    </xf>
    <xf numFmtId="0" fontId="92" fillId="56" borderId="0" xfId="0" applyFont="1" applyFill="1" applyAlignment="1">
      <alignment horizontal="center" vertical="center" wrapText="1"/>
    </xf>
    <xf numFmtId="0" fontId="95" fillId="0" borderId="0" xfId="0" applyFont="1" applyFill="1" applyBorder="1" applyAlignment="1">
      <alignment horizontal="right"/>
    </xf>
    <xf numFmtId="0" fontId="92" fillId="56" borderId="0" xfId="0" applyFont="1" applyFill="1" applyAlignment="1">
      <alignment horizontal="left" vertical="center" wrapText="1" indent="2"/>
    </xf>
    <xf numFmtId="0" fontId="94" fillId="0" borderId="0" xfId="0" applyFont="1" applyAlignment="1">
      <alignment horizontal="left" indent="2"/>
    </xf>
    <xf numFmtId="0" fontId="73" fillId="57" borderId="26" xfId="0" applyNumberFormat="1" applyFont="1" applyFill="1" applyBorder="1" applyAlignment="1">
      <alignment horizontal="left" vertical="center" wrapText="1"/>
    </xf>
    <xf numFmtId="0" fontId="73" fillId="57" borderId="38" xfId="0" applyNumberFormat="1" applyFont="1" applyFill="1" applyBorder="1" applyAlignment="1">
      <alignment horizontal="left" vertical="center" wrapText="1"/>
    </xf>
    <xf numFmtId="164" fontId="87" fillId="0" borderId="0" xfId="97" applyNumberFormat="1" applyFont="1" applyFill="1" applyBorder="1" applyAlignment="1">
      <alignment horizontal="center" vertical="center"/>
    </xf>
  </cellXfs>
  <cellStyles count="124">
    <cellStyle name="20 % - Accent1" xfId="1" builtinId="30" customBuiltin="1"/>
    <cellStyle name="20 % - Accent1 2" xfId="2"/>
    <cellStyle name="20 % - Accent2" xfId="3" builtinId="34" customBuiltin="1"/>
    <cellStyle name="20 % - Accent2 2" xfId="4"/>
    <cellStyle name="20 % - Accent3" xfId="5" builtinId="38" customBuiltin="1"/>
    <cellStyle name="20 % - Accent3 2" xfId="6"/>
    <cellStyle name="20 % - Accent4" xfId="7" builtinId="42" customBuiltin="1"/>
    <cellStyle name="20 % - Accent4 2" xfId="8"/>
    <cellStyle name="20 % - Accent5" xfId="9" builtinId="46" customBuiltin="1"/>
    <cellStyle name="20 % - Accent5 2" xfId="10"/>
    <cellStyle name="20 % - Accent6" xfId="11" builtinId="50" customBuiltin="1"/>
    <cellStyle name="20 % - Accent6 2" xfId="12"/>
    <cellStyle name="40 % - Accent1" xfId="13" builtinId="31" customBuiltin="1"/>
    <cellStyle name="40 % - Accent1 2" xfId="14"/>
    <cellStyle name="40 % - Accent2" xfId="15" builtinId="35" customBuiltin="1"/>
    <cellStyle name="40 % - Accent2 2" xfId="16"/>
    <cellStyle name="40 % - Accent3" xfId="17" builtinId="39" customBuiltin="1"/>
    <cellStyle name="40 % - Accent3 2" xfId="18"/>
    <cellStyle name="40 % - Accent4" xfId="19" builtinId="43" customBuiltin="1"/>
    <cellStyle name="40 % - Accent4 2" xfId="20"/>
    <cellStyle name="40 % - Accent5" xfId="21" builtinId="47" customBuiltin="1"/>
    <cellStyle name="40 % - Accent5 2" xfId="22"/>
    <cellStyle name="40 % - Accent6" xfId="23" builtinId="51" customBuiltin="1"/>
    <cellStyle name="40 % - Accent6 2" xfId="24"/>
    <cellStyle name="60 % - Accent1" xfId="25" builtinId="32" customBuiltin="1"/>
    <cellStyle name="60 % - Accent1 2" xfId="26"/>
    <cellStyle name="60 % - Accent1 3" xfId="27"/>
    <cellStyle name="60 % - Accent1 4" xfId="28"/>
    <cellStyle name="60 % - Accent2" xfId="29" builtinId="36" customBuiltin="1"/>
    <cellStyle name="60 % - Accent2 2" xfId="30"/>
    <cellStyle name="60 % - Accent2 3" xfId="31"/>
    <cellStyle name="60 % - Accent2 4" xfId="32"/>
    <cellStyle name="60 % - Accent3" xfId="33" builtinId="40" customBuiltin="1"/>
    <cellStyle name="60 % - Accent3 2" xfId="34"/>
    <cellStyle name="60 % - Accent3 3" xfId="35"/>
    <cellStyle name="60 % - Accent3 4" xfId="36"/>
    <cellStyle name="60 % - Accent4" xfId="37" builtinId="44" customBuiltin="1"/>
    <cellStyle name="60 % - Accent4 2" xfId="38"/>
    <cellStyle name="60 % - Accent4 3" xfId="39"/>
    <cellStyle name="60 % - Accent4 4" xfId="40"/>
    <cellStyle name="60 % - Accent5" xfId="41" builtinId="48" customBuiltin="1"/>
    <cellStyle name="60 % - Accent5 2" xfId="42"/>
    <cellStyle name="60 % - Accent5 3" xfId="43"/>
    <cellStyle name="60 % - Accent5 4" xfId="44"/>
    <cellStyle name="60 % - Accent6" xfId="45" builtinId="52" customBuiltin="1"/>
    <cellStyle name="60 % - Accent6 2" xfId="46"/>
    <cellStyle name="60 % - Accent6 3" xfId="47"/>
    <cellStyle name="60 % - Accent6 4" xfId="48"/>
    <cellStyle name="Accent1" xfId="49" builtinId="29" customBuiltin="1"/>
    <cellStyle name="Accent1 2" xfId="50"/>
    <cellStyle name="Accent1 3" xfId="51"/>
    <cellStyle name="Accent1 4" xfId="52"/>
    <cellStyle name="Accent2" xfId="53" builtinId="33" customBuiltin="1"/>
    <cellStyle name="Accent2 2" xfId="54"/>
    <cellStyle name="Accent2 3" xfId="55"/>
    <cellStyle name="Accent2 4" xfId="56"/>
    <cellStyle name="Accent3" xfId="57" builtinId="37" customBuiltin="1"/>
    <cellStyle name="Accent3 2" xfId="58"/>
    <cellStyle name="Accent3 3" xfId="59"/>
    <cellStyle name="Accent3 4" xfId="60"/>
    <cellStyle name="Accent4" xfId="61" builtinId="41" customBuiltin="1"/>
    <cellStyle name="Accent4 2" xfId="62"/>
    <cellStyle name="Accent4 3" xfId="63"/>
    <cellStyle name="Accent4 4" xfId="64"/>
    <cellStyle name="Accent5" xfId="65" builtinId="45" customBuiltin="1"/>
    <cellStyle name="Accent5 2" xfId="66"/>
    <cellStyle name="Accent5 3" xfId="67"/>
    <cellStyle name="Accent5 4" xfId="68"/>
    <cellStyle name="Accent6" xfId="69" builtinId="49" customBuiltin="1"/>
    <cellStyle name="Accent6 2" xfId="70"/>
    <cellStyle name="Accent6 3" xfId="71"/>
    <cellStyle name="Accent6 4" xfId="72"/>
    <cellStyle name="Avertissement" xfId="73" builtinId="11" customBuiltin="1"/>
    <cellStyle name="Avertissement 2" xfId="74"/>
    <cellStyle name="Calcul" xfId="75" builtinId="22" customBuiltin="1"/>
    <cellStyle name="Calcul 2" xfId="76"/>
    <cellStyle name="Cellule liée" xfId="77" builtinId="24" customBuiltin="1"/>
    <cellStyle name="Cellule liée 2" xfId="78"/>
    <cellStyle name="Commentaire" xfId="79" builtinId="10" customBuiltin="1"/>
    <cellStyle name="Commentaire 2" xfId="80"/>
    <cellStyle name="Commentaire 3" xfId="81"/>
    <cellStyle name="Entrée" xfId="82" builtinId="20" customBuiltin="1"/>
    <cellStyle name="Entrée 2" xfId="83"/>
    <cellStyle name="Euro" xfId="84"/>
    <cellStyle name="Euro 2" xfId="85"/>
    <cellStyle name="Insatisfaisant" xfId="86" builtinId="27" customBuiltin="1"/>
    <cellStyle name="Insatisfaisant 2" xfId="87"/>
    <cellStyle name="Lien hypertexte" xfId="88" builtinId="8"/>
    <cellStyle name="Milliers" xfId="89" builtinId="3"/>
    <cellStyle name="Milliers 2" xfId="90"/>
    <cellStyle name="Neutre" xfId="91" builtinId="28" customBuiltin="1"/>
    <cellStyle name="Neutre 2" xfId="92"/>
    <cellStyle name="Normal" xfId="0" builtinId="0"/>
    <cellStyle name="Normal 2" xfId="93"/>
    <cellStyle name="Normal 3" xfId="94"/>
    <cellStyle name="Normal 4" xfId="120"/>
    <cellStyle name="Normal 5" xfId="121"/>
    <cellStyle name="Normal 6" xfId="122"/>
    <cellStyle name="Normal 7" xfId="123"/>
    <cellStyle name="Normal_communes" xfId="95"/>
    <cellStyle name="Normal_communes 2" xfId="96"/>
    <cellStyle name="Normal_maquette" xfId="119"/>
    <cellStyle name="Pourcentage" xfId="97" builtinId="5"/>
    <cellStyle name="Pourcentage 2" xfId="98"/>
    <cellStyle name="Satisfaisant" xfId="99" builtinId="26" customBuiltin="1"/>
    <cellStyle name="Satisfaisant 2" xfId="100"/>
    <cellStyle name="Sortie" xfId="101" builtinId="21" customBuiltin="1"/>
    <cellStyle name="Sortie 2" xfId="102"/>
    <cellStyle name="Texte explicatif" xfId="103" builtinId="53" customBuiltin="1"/>
    <cellStyle name="Texte explicatif 2" xfId="104"/>
    <cellStyle name="Titre" xfId="105" builtinId="15" customBuiltin="1"/>
    <cellStyle name="Titre 2" xfId="106"/>
    <cellStyle name="Titre 1" xfId="107" builtinId="16" customBuiltin="1"/>
    <cellStyle name="Titre 1 2" xfId="108"/>
    <cellStyle name="Titre 2" xfId="109" builtinId="17" customBuiltin="1"/>
    <cellStyle name="Titre 2 2" xfId="110"/>
    <cellStyle name="Titre 3" xfId="111" builtinId="18" customBuiltin="1"/>
    <cellStyle name="Titre 3 2" xfId="112"/>
    <cellStyle name="Titre 4" xfId="113" builtinId="19" customBuiltin="1"/>
    <cellStyle name="Titre 4 2" xfId="114"/>
    <cellStyle name="Total" xfId="115" builtinId="25" customBuiltin="1"/>
    <cellStyle name="Total 2" xfId="116"/>
    <cellStyle name="Vérification" xfId="117" builtinId="23" customBuiltin="1"/>
    <cellStyle name="Vérification 2" xfId="118"/>
  </cellStyles>
  <dxfs count="30"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47"/>
      </font>
    </dxf>
    <dxf>
      <font>
        <b/>
        <i val="0"/>
        <condense val="0"/>
        <extend val="0"/>
        <color indexed="22"/>
      </font>
    </dxf>
    <dxf>
      <fill>
        <patternFill>
          <bgColor theme="9" tint="-9.9948118533890809E-2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47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47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47"/>
      </font>
    </dxf>
    <dxf>
      <font>
        <b/>
        <i val="0"/>
        <condense val="0"/>
        <extend val="0"/>
        <color indexed="22"/>
      </font>
    </dxf>
    <dxf>
      <fill>
        <patternFill>
          <bgColor theme="9" tint="-9.9948118533890809E-2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47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47"/>
      </font>
    </dxf>
    <dxf>
      <font>
        <b/>
        <i val="0"/>
        <condense val="0"/>
        <extend val="0"/>
        <color indexed="22"/>
      </font>
    </dxf>
    <dxf>
      <fill>
        <patternFill>
          <bgColor theme="9" tint="-9.9948118533890809E-2"/>
        </patternFill>
      </fill>
    </dxf>
    <dxf>
      <fill>
        <patternFill>
          <bgColor theme="9" tint="-9.9948118533890809E-2"/>
        </patternFill>
      </fill>
    </dxf>
    <dxf>
      <fill>
        <patternFill>
          <bgColor theme="9" tint="-9.9948118533890809E-2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strike val="0"/>
        <u val="none"/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strike val="0"/>
        <u val="none"/>
        <color rgb="FFFFFFFF"/>
      </font>
      <fill>
        <patternFill patternType="none">
          <bgColor auto="1"/>
        </patternFill>
      </fill>
    </dxf>
    <dxf>
      <font>
        <color rgb="FF646363"/>
      </font>
      <fill>
        <patternFill patternType="solid">
          <fgColor auto="1"/>
          <bgColor rgb="FFE2EDF0"/>
        </patternFill>
      </fill>
    </dxf>
    <dxf>
      <font>
        <color rgb="FF646363"/>
      </font>
      <fill>
        <patternFill patternType="solid">
          <fgColor auto="1"/>
          <bgColor rgb="FFE2EDF0"/>
        </patternFill>
      </fill>
    </dxf>
    <dxf>
      <font>
        <color rgb="FF646363"/>
      </font>
      <fill>
        <patternFill patternType="solid">
          <fgColor auto="1"/>
          <bgColor rgb="FFE2ED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E193"/>
      <rgbColor rgb="00333333"/>
      <rgbColor rgb="00509D3D"/>
      <rgbColor rgb="00B65F37"/>
      <rgbColor rgb="009A7790"/>
      <rgbColor rgb="008B375C"/>
      <rgbColor rgb="00648948"/>
      <rgbColor rgb="00353C72"/>
      <rgbColor rgb="008BC067"/>
      <rgbColor rgb="00F69F2B"/>
      <rgbColor rgb="00B9B1D2"/>
      <rgbColor rgb="00D34C8A"/>
      <rgbColor rgb="00008B7C"/>
      <rgbColor rgb="000098CE"/>
      <rgbColor rgb="00808080"/>
      <rgbColor rgb="00FFFF00"/>
      <rgbColor rgb="00FFD93B"/>
      <rgbColor rgb="004FB4A6"/>
      <rgbColor rgb="00AFCB34"/>
      <rgbColor rgb="000098CE"/>
      <rgbColor rgb="00D34C8A"/>
      <rgbColor rgb="00F69F2B"/>
      <rgbColor rgb="009A7790"/>
      <rgbColor rgb="00CCC3BE"/>
      <rgbColor rgb="00876725"/>
      <rgbColor rgb="00006365"/>
      <rgbColor rgb="00406736"/>
      <rgbColor rgb="00353C72"/>
      <rgbColor rgb="008B375C"/>
      <rgbColor rgb="00B65F37"/>
      <rgbColor rgb="006A3362"/>
      <rgbColor rgb="009B908B"/>
      <rgbColor rgb="006A3362"/>
      <rgbColor rgb="002D2244"/>
      <rgbColor rgb="007D3C23"/>
      <rgbColor rgb="0047254E"/>
      <rgbColor rgb="00463847"/>
      <rgbColor rgb="00004D29"/>
      <rgbColor rgb="000C4239"/>
      <rgbColor rgb="0042401C"/>
      <rgbColor rgb="00715F89"/>
      <rgbColor rgb="00006BA8"/>
      <rgbColor rgb="00A22D7A"/>
      <rgbColor rgb="00876725"/>
      <rgbColor rgb="00C1A745"/>
      <rgbColor rgb="00FFD93B"/>
      <rgbColor rgb="004FB4A6"/>
      <rgbColor rgb="00FF0000"/>
      <rgbColor rgb="00BACFE7"/>
      <rgbColor rgb="00EC6A46"/>
      <rgbColor rgb="00FCC289"/>
      <rgbColor rgb="00D5A9CA"/>
      <rgbColor rgb="00FFF9AC"/>
      <rgbColor rgb="00006365"/>
      <rgbColor rgb="00AED6BC"/>
      <rgbColor rgb="00FFFFFF"/>
    </indexedColors>
    <mruColors>
      <color rgb="FFFFFFFF"/>
      <color rgb="FF16519F"/>
      <color rgb="FF007382"/>
      <color rgb="FF33B7B7"/>
      <color rgb="FF00443D"/>
      <color rgb="FFD4F1F0"/>
      <color rgb="FF8CCCCE"/>
      <color rgb="FFB6E0E2"/>
      <color rgb="FF441051"/>
      <color rgb="FF6363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2638888888888889"/>
          <c:y val="8.5648148148148154E-2"/>
          <c:w val="0.51388888888888884"/>
          <c:h val="0.85648148148148151"/>
        </c:manualLayout>
      </c:layout>
      <c:doughnut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D4F1F0"/>
              </a:solidFill>
            </c:spPr>
          </c:dPt>
          <c:dPt>
            <c:idx val="1"/>
            <c:bubble3D val="0"/>
            <c:spPr>
              <a:solidFill>
                <a:srgbClr val="8CCCCE"/>
              </a:solidFill>
            </c:spPr>
          </c:dPt>
          <c:dPt>
            <c:idx val="2"/>
            <c:bubble3D val="0"/>
            <c:spPr>
              <a:solidFill>
                <a:srgbClr val="007382"/>
              </a:solidFill>
            </c:spPr>
          </c:dPt>
          <c:dPt>
            <c:idx val="3"/>
            <c:bubble3D val="0"/>
            <c:spPr>
              <a:solidFill>
                <a:srgbClr val="00443D"/>
              </a:solidFill>
            </c:spPr>
          </c:dPt>
          <c:dLbls>
            <c:dLbl>
              <c:idx val="2"/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25560601288475304"/>
                  <c:y val="-0.12627891126868809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bg1">
                          <a:lumMod val="10000"/>
                        </a:schemeClr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Suivi</c:v>
              </c:pt>
              <c:pt idx="1">
                <c:v>Guidé</c:v>
              </c:pt>
              <c:pt idx="2">
                <c:v>Renforcé</c:v>
              </c:pt>
              <c:pt idx="3">
                <c:v>Global</c:v>
              </c:pt>
            </c:strLit>
          </c:cat>
          <c:val>
            <c:numRef>
              <c:f>Alim!$R$30:$U$30</c:f>
              <c:numCache>
                <c:formatCode>General</c:formatCode>
                <c:ptCount val="4"/>
                <c:pt idx="0">
                  <c:v>0.19196423132682772</c:v>
                </c:pt>
                <c:pt idx="1">
                  <c:v>0.51986404005701548</c:v>
                </c:pt>
                <c:pt idx="2">
                  <c:v>0.22062627665493059</c:v>
                </c:pt>
                <c:pt idx="3">
                  <c:v>2.2103643060479433E-2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1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1830215030460649"/>
          <c:y val="0.10255440510881021"/>
          <c:w val="0.61786825427309389"/>
          <c:h val="0.82048901782014094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33B7B7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rgbClr val="007382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rgbClr val="8CCCCE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rgbClr val="646363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rgbClr val="D4F1F0"/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15235028534277251"/>
                  <c:y val="-0.2676520553041106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bg1">
                        <a:lumMod val="10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Catégorie A</c:v>
              </c:pt>
              <c:pt idx="1">
                <c:v>Catégorie B</c:v>
              </c:pt>
              <c:pt idx="2">
                <c:v>Catégorie C</c:v>
              </c:pt>
              <c:pt idx="3">
                <c:v>Catégorie D</c:v>
              </c:pt>
              <c:pt idx="4">
                <c:v>Catégorie E</c:v>
              </c:pt>
            </c:strLit>
          </c:cat>
          <c:val>
            <c:numRef>
              <c:f>(Alim!$B$3:$B$5,Alim!$B$7:$B$8)</c:f>
              <c:numCache>
                <c:formatCode>#,##0</c:formatCode>
                <c:ptCount val="5"/>
                <c:pt idx="0">
                  <c:v>16409</c:v>
                </c:pt>
                <c:pt idx="1">
                  <c:v>2860</c:v>
                </c:pt>
                <c:pt idx="2">
                  <c:v>4032</c:v>
                </c:pt>
                <c:pt idx="3">
                  <c:v>1402</c:v>
                </c:pt>
                <c:pt idx="4">
                  <c:v>814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20002333870535E-2"/>
          <c:y val="4.2216184264991109E-2"/>
          <c:w val="0.92153185859207176"/>
          <c:h val="0.75846838171458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Alim!$J$28</c:f>
              <c:strCache>
                <c:ptCount val="1"/>
                <c:pt idx="0">
                  <c:v>Moins de 26 ans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6E0E2"/>
              </a:solidFill>
              <a:ln>
                <a:solidFill>
                  <a:schemeClr val="bg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B6E0E2"/>
              </a:solidFill>
              <a:ln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8561983549524666"/>
                  <c:y val="-2.110836553567064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B6E0E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"/>
              <c:layout>
                <c:manualLayout>
                  <c:x val="0.18519666054401418"/>
                  <c:y val="-2.8144122843327405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B6E0E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Alim!$A$29:$A$30</c:f>
              <c:strCache>
                <c:ptCount val="2"/>
                <c:pt idx="0">
                  <c:v>Demandeurs d'emploi bénéficiaires de l'OE</c:v>
                </c:pt>
                <c:pt idx="1">
                  <c:v>Ensemble des demandeurs d'emploi  de la Normandie</c:v>
                </c:pt>
              </c:strCache>
            </c:strRef>
          </c:cat>
          <c:val>
            <c:numRef>
              <c:f>Alim!$J$29:$J$30</c:f>
              <c:numCache>
                <c:formatCode>General</c:formatCode>
                <c:ptCount val="2"/>
                <c:pt idx="0">
                  <c:v>5.1457019012059568E-2</c:v>
                </c:pt>
                <c:pt idx="1">
                  <c:v>0.18100784165620978</c:v>
                </c:pt>
              </c:numCache>
            </c:numRef>
          </c:val>
        </c:ser>
        <c:ser>
          <c:idx val="1"/>
          <c:order val="1"/>
          <c:tx>
            <c:strRef>
              <c:f>Alim!$K$28</c:f>
              <c:strCache>
                <c:ptCount val="1"/>
                <c:pt idx="0">
                  <c:v>De 25 à 49 ans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5FC5C5"/>
              </a:solidFill>
              <a:ln>
                <a:solidFill>
                  <a:schemeClr val="bg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7382"/>
              </a:solidFill>
              <a:ln>
                <a:solidFill>
                  <a:schemeClr val="bg1"/>
                </a:solidFill>
              </a:ln>
              <a:effectLst/>
            </c:spPr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Alim!$A$29:$A$30</c:f>
              <c:strCache>
                <c:ptCount val="2"/>
                <c:pt idx="0">
                  <c:v>Demandeurs d'emploi bénéficiaires de l'OE</c:v>
                </c:pt>
                <c:pt idx="1">
                  <c:v>Ensemble des demandeurs d'emploi  de la Normandie</c:v>
                </c:pt>
              </c:strCache>
            </c:strRef>
          </c:cat>
          <c:val>
            <c:numRef>
              <c:f>Alim!$K$29:$K$30</c:f>
              <c:numCache>
                <c:formatCode>General</c:formatCode>
                <c:ptCount val="2"/>
                <c:pt idx="0">
                  <c:v>0.46191150594395092</c:v>
                </c:pt>
                <c:pt idx="1">
                  <c:v>0.56305203269860993</c:v>
                </c:pt>
              </c:numCache>
            </c:numRef>
          </c:val>
        </c:ser>
        <c:ser>
          <c:idx val="2"/>
          <c:order val="2"/>
          <c:tx>
            <c:strRef>
              <c:f>Alim!$L$28</c:f>
              <c:strCache>
                <c:ptCount val="1"/>
                <c:pt idx="0">
                  <c:v>50 ans ou plus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33B7B7"/>
              </a:solidFill>
              <a:ln>
                <a:solidFill>
                  <a:schemeClr val="bg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443D"/>
              </a:solidFill>
              <a:ln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8324291742013263"/>
                  <c:y val="-7.0175399820196259E-3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33B7B7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083182640144674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00443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Alim!$A$29:$A$30</c:f>
              <c:strCache>
                <c:ptCount val="2"/>
                <c:pt idx="0">
                  <c:v>Demandeurs d'emploi bénéficiaires de l'OE</c:v>
                </c:pt>
                <c:pt idx="1">
                  <c:v>Ensemble des demandeurs d'emploi  de la Normandie</c:v>
                </c:pt>
              </c:strCache>
            </c:strRef>
          </c:cat>
          <c:val>
            <c:numRef>
              <c:f>Alim!$L$29:$L$30</c:f>
              <c:numCache>
                <c:formatCode>General</c:formatCode>
                <c:ptCount val="2"/>
                <c:pt idx="0">
                  <c:v>0.48663147504398951</c:v>
                </c:pt>
                <c:pt idx="1">
                  <c:v>0.25594012564518026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-1842369120"/>
        <c:axId val="-1842368032"/>
      </c:barChart>
      <c:catAx>
        <c:axId val="-184236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42368032"/>
        <c:crosses val="autoZero"/>
        <c:auto val="1"/>
        <c:lblAlgn val="ctr"/>
        <c:lblOffset val="100"/>
        <c:noMultiLvlLbl val="0"/>
      </c:catAx>
      <c:valAx>
        <c:axId val="-184236803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184236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28835356619384"/>
          <c:y val="0.18227760163121479"/>
          <c:w val="0.48947799134155079"/>
          <c:h val="0.8127464605508776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Alim!$A$30</c:f>
              <c:strCache>
                <c:ptCount val="1"/>
                <c:pt idx="0">
                  <c:v>Ensemble des demandeurs d'emploi  de la Normandie</c:v>
                </c:pt>
              </c:strCache>
            </c:strRef>
          </c:tx>
          <c:spPr>
            <a:solidFill>
              <a:srgbClr val="007382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36 mois ou plus</c:v>
              </c:pt>
              <c:pt idx="1">
                <c:v>De 24 à moins de 36 mois</c:v>
              </c:pt>
              <c:pt idx="2">
                <c:v>De 12 à moins de 24 mois</c:v>
              </c:pt>
              <c:pt idx="3">
                <c:v>De 6 à moins de 12 mois</c:v>
              </c:pt>
              <c:pt idx="4">
                <c:v>De 3 à moins de 6 mois</c:v>
              </c:pt>
              <c:pt idx="5">
                <c:v>Moins de 3 mois</c:v>
              </c:pt>
            </c:strLit>
          </c:cat>
          <c:val>
            <c:numRef>
              <c:f>Alim!$D$30:$I$30</c:f>
              <c:numCache>
                <c:formatCode>General</c:formatCode>
                <c:ptCount val="6"/>
                <c:pt idx="0">
                  <c:v>0.24687612944621096</c:v>
                </c:pt>
                <c:pt idx="1">
                  <c:v>0.13010814257113734</c:v>
                </c:pt>
                <c:pt idx="2">
                  <c:v>0.18530430580428753</c:v>
                </c:pt>
                <c:pt idx="3">
                  <c:v>0.18672563137312231</c:v>
                </c:pt>
                <c:pt idx="4">
                  <c:v>8.0702865798439785E-2</c:v>
                </c:pt>
                <c:pt idx="5">
                  <c:v>0.17028292500680206</c:v>
                </c:pt>
              </c:numCache>
            </c:numRef>
          </c:val>
        </c:ser>
        <c:ser>
          <c:idx val="0"/>
          <c:order val="1"/>
          <c:tx>
            <c:strRef>
              <c:f>Alim!$A$29</c:f>
              <c:strCache>
                <c:ptCount val="1"/>
                <c:pt idx="0">
                  <c:v>Demandeurs d'emploi bénéficiaires de l'OE</c:v>
                </c:pt>
              </c:strCache>
            </c:strRef>
          </c:tx>
          <c:spPr>
            <a:solidFill>
              <a:srgbClr val="5FC5C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33B7B7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36 mois ou plus</c:v>
              </c:pt>
              <c:pt idx="1">
                <c:v>De 24 à moins de 36 mois</c:v>
              </c:pt>
              <c:pt idx="2">
                <c:v>De 12 à moins de 24 mois</c:v>
              </c:pt>
              <c:pt idx="3">
                <c:v>De 6 à moins de 12 mois</c:v>
              </c:pt>
              <c:pt idx="4">
                <c:v>De 3 à moins de 6 mois</c:v>
              </c:pt>
              <c:pt idx="5">
                <c:v>Moins de 3 mois</c:v>
              </c:pt>
            </c:strLit>
          </c:cat>
          <c:val>
            <c:numRef>
              <c:f>Alim!$D$29:$I$29</c:f>
              <c:numCache>
                <c:formatCode>General</c:formatCode>
                <c:ptCount val="6"/>
                <c:pt idx="0">
                  <c:v>0.16540062658255011</c:v>
                </c:pt>
                <c:pt idx="1">
                  <c:v>0.11832110209862237</c:v>
                </c:pt>
                <c:pt idx="2">
                  <c:v>0.17917685936225913</c:v>
                </c:pt>
                <c:pt idx="3">
                  <c:v>0.21145015235397621</c:v>
                </c:pt>
                <c:pt idx="4">
                  <c:v>9.9909875112656116E-2</c:v>
                </c:pt>
                <c:pt idx="5">
                  <c:v>0.22574138448993605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-1842367488"/>
        <c:axId val="-1842366944"/>
      </c:barChart>
      <c:catAx>
        <c:axId val="-184236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42366944"/>
        <c:crosses val="autoZero"/>
        <c:auto val="1"/>
        <c:lblAlgn val="ctr"/>
        <c:lblOffset val="100"/>
        <c:noMultiLvlLbl val="0"/>
      </c:catAx>
      <c:valAx>
        <c:axId val="-1842366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8423674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25113539321316664"/>
          <c:y val="2.282642359006332E-2"/>
          <c:w val="0.65992553072429805"/>
          <c:h val="0.159513932727654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1111111111111112E-2"/>
          <c:y val="7.0332837935050047E-2"/>
          <c:w val="0.96484191300904898"/>
          <c:h val="0.687017191398295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Alim!$A$30</c:f>
              <c:strCache>
                <c:ptCount val="1"/>
                <c:pt idx="0">
                  <c:v>Ensemble des demandeurs d'emploi  de la Normandie</c:v>
                </c:pt>
              </c:strCache>
            </c:strRef>
          </c:tx>
          <c:spPr>
            <a:solidFill>
              <a:srgbClr val="00738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dLbl>
              <c:idx val="9"/>
              <c:numFmt formatCode="0%" sourceLinked="0"/>
              <c:spPr/>
              <c:txPr>
                <a:bodyPr rot="-5400000" vert="horz"/>
                <a:lstStyle/>
                <a:p>
                  <a:pPr>
                    <a:defRPr sz="1000">
                      <a:solidFill>
                        <a:srgbClr val="694074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Niveau 4ème ou 3ème</c:v>
              </c:pt>
              <c:pt idx="1">
                <c:v>Niveau CAP / BEP</c:v>
              </c:pt>
              <c:pt idx="2">
                <c:v>Niveau BAC</c:v>
              </c:pt>
              <c:pt idx="3">
                <c:v>Niveau BAC+2 ou plus</c:v>
              </c:pt>
              <c:pt idx="4">
                <c:v>Public PIC*</c:v>
              </c:pt>
            </c:strLit>
          </c:cat>
          <c:val>
            <c:numRef>
              <c:f>Alim!$M$30:$Q$30</c:f>
              <c:numCache>
                <c:formatCode>General</c:formatCode>
                <c:ptCount val="5"/>
                <c:pt idx="0">
                  <c:v>0.15851028836665326</c:v>
                </c:pt>
                <c:pt idx="1">
                  <c:v>0.34787146343741498</c:v>
                </c:pt>
                <c:pt idx="2">
                  <c:v>0.23643141698037354</c:v>
                </c:pt>
                <c:pt idx="3">
                  <c:v>0.25654926517468091</c:v>
                </c:pt>
                <c:pt idx="4">
                  <c:v>0.5745200995740084</c:v>
                </c:pt>
              </c:numCache>
            </c:numRef>
          </c:val>
        </c:ser>
        <c:ser>
          <c:idx val="0"/>
          <c:order val="1"/>
          <c:tx>
            <c:strRef>
              <c:f>Alim!$A$24</c:f>
              <c:strCache>
                <c:ptCount val="1"/>
                <c:pt idx="0">
                  <c:v>Demandeurs d'emploi bénéficiaires de l'OE</c:v>
                </c:pt>
              </c:strCache>
            </c:strRef>
          </c:tx>
          <c:spPr>
            <a:solidFill>
              <a:srgbClr val="33B7B7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rgbClr val="33B7B7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Niveau 4ème ou 3ème</c:v>
              </c:pt>
              <c:pt idx="1">
                <c:v>Niveau CAP / BEP</c:v>
              </c:pt>
              <c:pt idx="2">
                <c:v>Niveau BAC</c:v>
              </c:pt>
              <c:pt idx="3">
                <c:v>Niveau BAC+2 ou plus</c:v>
              </c:pt>
              <c:pt idx="4">
                <c:v>Public PIC*</c:v>
              </c:pt>
            </c:strLit>
          </c:cat>
          <c:val>
            <c:numRef>
              <c:f>Alim!$M$29:$Q$29</c:f>
              <c:numCache>
                <c:formatCode>General</c:formatCode>
                <c:ptCount val="5"/>
                <c:pt idx="0">
                  <c:v>0.21192223509720612</c:v>
                </c:pt>
                <c:pt idx="1">
                  <c:v>0.44208403072829494</c:v>
                </c:pt>
                <c:pt idx="2">
                  <c:v>0.19522767263207588</c:v>
                </c:pt>
                <c:pt idx="3">
                  <c:v>0.15029397879919318</c:v>
                </c:pt>
                <c:pt idx="4">
                  <c:v>0.70868203081412817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-1842366400"/>
        <c:axId val="-1842365312"/>
      </c:barChart>
      <c:catAx>
        <c:axId val="-184236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1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42365312"/>
        <c:crosses val="autoZero"/>
        <c:auto val="1"/>
        <c:lblAlgn val="ctr"/>
        <c:lblOffset val="100"/>
        <c:noMultiLvlLbl val="0"/>
      </c:catAx>
      <c:valAx>
        <c:axId val="-1842365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8423664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2.2162843952437512E-2"/>
          <c:y val="4.0889922316757379E-2"/>
          <c:w val="0.7191267965532302"/>
          <c:h val="0.162272109263332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bg1">
                  <a:lumMod val="1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970122782271264"/>
          <c:y val="4.1299904745762818E-2"/>
          <c:w val="0.66354896114176209"/>
          <c:h val="0.901123987182810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46363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8BD2D4"/>
              </a:solidFill>
            </c:spPr>
          </c:dPt>
          <c:dPt>
            <c:idx val="1"/>
            <c:invertIfNegative val="0"/>
            <c:bubble3D val="0"/>
            <c:spPr>
              <a:solidFill>
                <a:srgbClr val="8BD2D4"/>
              </a:solidFill>
            </c:spPr>
          </c:dPt>
          <c:dPt>
            <c:idx val="2"/>
            <c:invertIfNegative val="0"/>
            <c:bubble3D val="0"/>
            <c:spPr>
              <a:solidFill>
                <a:srgbClr val="8BD2D4"/>
              </a:solidFill>
            </c:spPr>
          </c:dPt>
          <c:dPt>
            <c:idx val="3"/>
            <c:invertIfNegative val="0"/>
            <c:bubble3D val="0"/>
            <c:spPr>
              <a:solidFill>
                <a:srgbClr val="8BD2D4"/>
              </a:solidFill>
            </c:spPr>
          </c:dPt>
          <c:dPt>
            <c:idx val="4"/>
            <c:invertIfNegative val="0"/>
            <c:bubble3D val="0"/>
            <c:spPr>
              <a:solidFill>
                <a:srgbClr val="8BD2D4"/>
              </a:solidFill>
            </c:spPr>
          </c:dPt>
          <c:dPt>
            <c:idx val="5"/>
            <c:invertIfNegative val="0"/>
            <c:bubble3D val="0"/>
            <c:spPr>
              <a:solidFill>
                <a:srgbClr val="8BD2D4"/>
              </a:solidFill>
            </c:spPr>
          </c:dPt>
          <c:dPt>
            <c:idx val="6"/>
            <c:invertIfNegative val="0"/>
            <c:bubble3D val="0"/>
            <c:spPr>
              <a:solidFill>
                <a:srgbClr val="8BD2D4"/>
              </a:solidFill>
            </c:spPr>
          </c:dPt>
          <c:dPt>
            <c:idx val="7"/>
            <c:invertIfNegative val="0"/>
            <c:bubble3D val="0"/>
            <c:spPr>
              <a:solidFill>
                <a:srgbClr val="8BD2D4"/>
              </a:solidFill>
            </c:spPr>
          </c:dPt>
          <c:dPt>
            <c:idx val="8"/>
            <c:invertIfNegative val="0"/>
            <c:bubble3D val="0"/>
            <c:spPr>
              <a:solidFill>
                <a:srgbClr val="8BD2D4"/>
              </a:solidFill>
            </c:spPr>
          </c:dPt>
          <c:dPt>
            <c:idx val="9"/>
            <c:invertIfNegative val="0"/>
            <c:bubble3D val="0"/>
            <c:spPr>
              <a:solidFill>
                <a:srgbClr val="33B7B7"/>
              </a:solidFill>
            </c:spPr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8BD2D4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8BD2D4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8BD2D4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.0%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8BD2D4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8BD2D4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.0%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8BD2D4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.0%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8BD2D4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.0%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8BD2D4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0.0%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8BD2D4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0.0%" sourceLinked="0"/>
              <c:spPr/>
              <c:txPr>
                <a:bodyPr/>
                <a:lstStyle/>
                <a:p>
                  <a:pPr>
                    <a:defRPr sz="1600" b="1">
                      <a:solidFill>
                        <a:srgbClr val="33B7B7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0.0%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646363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B6E0E2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Alim!$A$13:$A$15</c:f>
              <c:strCache>
                <c:ptCount val="3"/>
                <c:pt idx="0">
                  <c:v>NORMANDIE</c:v>
                </c:pt>
                <c:pt idx="1">
                  <c:v>NORMANDIE</c:v>
                </c:pt>
                <c:pt idx="2">
                  <c:v>NORMANDIE</c:v>
                </c:pt>
              </c:strCache>
            </c:strRef>
          </c:cat>
          <c:val>
            <c:numRef>
              <c:f>Alim!$B$13:$B$15</c:f>
              <c:numCache>
                <c:formatCode>0.0%</c:formatCode>
                <c:ptCount val="3"/>
                <c:pt idx="0">
                  <c:v>9.4623734512627469E-2</c:v>
                </c:pt>
                <c:pt idx="1">
                  <c:v>9.4623734512627469E-2</c:v>
                </c:pt>
                <c:pt idx="2">
                  <c:v>9.4623734512627469E-2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42364768"/>
        <c:axId val="-1844509744"/>
      </c:barChart>
      <c:catAx>
        <c:axId val="-1842364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646363"/>
                </a:solidFill>
              </a:defRPr>
            </a:pPr>
            <a:endParaRPr lang="fr-FR"/>
          </a:p>
        </c:txPr>
        <c:crossAx val="-1844509744"/>
        <c:crosses val="autoZero"/>
        <c:auto val="1"/>
        <c:lblAlgn val="ctr"/>
        <c:lblOffset val="100"/>
        <c:noMultiLvlLbl val="0"/>
      </c:catAx>
      <c:valAx>
        <c:axId val="-1844509744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-18423647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Alim!$A$20</c:f>
              <c:strCache>
                <c:ptCount val="1"/>
                <c:pt idx="0">
                  <c:v>Ensemble des demandeurs d'emploi  de la Normandie</c:v>
                </c:pt>
              </c:strCache>
            </c:strRef>
          </c:tx>
          <c:spPr>
            <a:solidFill>
              <a:srgbClr val="007382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Alim!$B$18:$F$18</c:f>
              <c:strCache>
                <c:ptCount val="5"/>
                <c:pt idx="0">
                  <c:v>Cat.A</c:v>
                </c:pt>
                <c:pt idx="1">
                  <c:v>Moins de 26 ans</c:v>
                </c:pt>
                <c:pt idx="2">
                  <c:v>50 ans ou plus</c:v>
                </c:pt>
                <c:pt idx="3">
                  <c:v>Inscrit 1an ou plus</c:v>
                </c:pt>
                <c:pt idx="4">
                  <c:v>Niveau CAP/BEP ou infra</c:v>
                </c:pt>
              </c:strCache>
            </c:strRef>
          </c:cat>
          <c:val>
            <c:numRef>
              <c:f>Alim!$G$20:$K$20</c:f>
              <c:numCache>
                <c:formatCode>General</c:formatCode>
                <c:ptCount val="5"/>
                <c:pt idx="0">
                  <c:v>0.51136451315538334</c:v>
                </c:pt>
                <c:pt idx="1">
                  <c:v>0.18100784165620978</c:v>
                </c:pt>
                <c:pt idx="2">
                  <c:v>0.25594012564518026</c:v>
                </c:pt>
                <c:pt idx="3">
                  <c:v>0.43771142217836417</c:v>
                </c:pt>
                <c:pt idx="4">
                  <c:v>0.34787146343741498</c:v>
                </c:pt>
              </c:numCache>
            </c:numRef>
          </c:val>
        </c:ser>
        <c:ser>
          <c:idx val="0"/>
          <c:order val="1"/>
          <c:tx>
            <c:strRef>
              <c:f>Alim!$A$19</c:f>
              <c:strCache>
                <c:ptCount val="1"/>
                <c:pt idx="0">
                  <c:v>Demandeurs d'emploi bénéficiaires de l'OE</c:v>
                </c:pt>
              </c:strCache>
            </c:strRef>
          </c:tx>
          <c:spPr>
            <a:solidFill>
              <a:srgbClr val="33B7B7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0%" sourceLinked="0"/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33B7B7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Alim!$B$18:$F$18</c:f>
              <c:strCache>
                <c:ptCount val="5"/>
                <c:pt idx="0">
                  <c:v>Cat.A</c:v>
                </c:pt>
                <c:pt idx="1">
                  <c:v>Moins de 26 ans</c:v>
                </c:pt>
                <c:pt idx="2">
                  <c:v>50 ans ou plus</c:v>
                </c:pt>
                <c:pt idx="3">
                  <c:v>Inscrit 1an ou plus</c:v>
                </c:pt>
                <c:pt idx="4">
                  <c:v>Niveau CAP/BEP ou infra</c:v>
                </c:pt>
              </c:strCache>
            </c:strRef>
          </c:cat>
          <c:val>
            <c:numRef>
              <c:f>Alim!$G$19:$K$19</c:f>
              <c:numCache>
                <c:formatCode>General</c:formatCode>
                <c:ptCount val="5"/>
                <c:pt idx="0">
                  <c:v>0.70421870305995449</c:v>
                </c:pt>
                <c:pt idx="1">
                  <c:v>5.1457019012059568E-2</c:v>
                </c:pt>
                <c:pt idx="2">
                  <c:v>0.48663147504398951</c:v>
                </c:pt>
                <c:pt idx="3">
                  <c:v>0.53710141195656835</c:v>
                </c:pt>
                <c:pt idx="4">
                  <c:v>0.44208403072829494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44508112"/>
        <c:axId val="-1592628752"/>
      </c:barChart>
      <c:catAx>
        <c:axId val="-1844508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rgbClr val="646363"/>
                </a:solidFill>
              </a:defRPr>
            </a:pPr>
            <a:endParaRPr lang="fr-FR"/>
          </a:p>
        </c:txPr>
        <c:crossAx val="-1592628752"/>
        <c:crosses val="autoZero"/>
        <c:auto val="1"/>
        <c:lblAlgn val="ctr"/>
        <c:lblOffset val="100"/>
        <c:noMultiLvlLbl val="0"/>
      </c:catAx>
      <c:valAx>
        <c:axId val="-15926287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8445081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8.8787741782419327E-2"/>
          <c:y val="2.3126826127866096E-3"/>
          <c:w val="0.67033352924297374"/>
          <c:h val="0.16990445761465395"/>
        </c:manualLayout>
      </c:layout>
      <c:overlay val="0"/>
      <c:txPr>
        <a:bodyPr/>
        <a:lstStyle/>
        <a:p>
          <a:pPr>
            <a:defRPr sz="900">
              <a:solidFill>
                <a:schemeClr val="bg1">
                  <a:lumMod val="10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Alim!$A$30</c:f>
              <c:strCache>
                <c:ptCount val="1"/>
                <c:pt idx="0">
                  <c:v>Ensemble des demandeurs d'emploi  de la Normandie</c:v>
                </c:pt>
              </c:strCache>
            </c:strRef>
          </c:tx>
          <c:spPr>
            <a:solidFill>
              <a:srgbClr val="007382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0">
                    <a:solidFill>
                      <a:srgbClr val="FFFFFF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Alim!$B$74:$B$79</c:f>
              <c:strCache>
                <c:ptCount val="6"/>
                <c:pt idx="0">
                  <c:v>Services à la personne et à la collectivité</c:v>
                </c:pt>
                <c:pt idx="1">
                  <c:v>Support à l'entreprise</c:v>
                </c:pt>
                <c:pt idx="2">
                  <c:v>Commerce, vente et grande distribution</c:v>
                </c:pt>
                <c:pt idx="3">
                  <c:v>Transport et logistique</c:v>
                </c:pt>
                <c:pt idx="4">
                  <c:v>Industrie</c:v>
                </c:pt>
                <c:pt idx="5">
                  <c:v>Hôtellerie-restauration, tourisme, loisirs et animation</c:v>
                </c:pt>
              </c:strCache>
            </c:strRef>
          </c:cat>
          <c:val>
            <c:numRef>
              <c:f>Alim!$D$74:$D$78</c:f>
              <c:numCache>
                <c:formatCode>General</c:formatCode>
                <c:ptCount val="5"/>
                <c:pt idx="0">
                  <c:v>0.2205769365090452</c:v>
                </c:pt>
                <c:pt idx="1">
                  <c:v>0.11848933189256704</c:v>
                </c:pt>
                <c:pt idx="2">
                  <c:v>0.14165389561566052</c:v>
                </c:pt>
                <c:pt idx="3">
                  <c:v>0.10309422365020605</c:v>
                </c:pt>
                <c:pt idx="4">
                  <c:v>9.9322483760564365E-2</c:v>
                </c:pt>
              </c:numCache>
            </c:numRef>
          </c:val>
        </c:ser>
        <c:ser>
          <c:idx val="0"/>
          <c:order val="1"/>
          <c:tx>
            <c:strRef>
              <c:f>Alim!$D$38</c:f>
              <c:strCache>
                <c:ptCount val="1"/>
                <c:pt idx="0">
                  <c:v>Demandeurs d'emploi bénéficiaires de l'OE</c:v>
                </c:pt>
              </c:strCache>
            </c:strRef>
          </c:tx>
          <c:spPr>
            <a:solidFill>
              <a:srgbClr val="33B7B7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rgbClr val="33B7B7"/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Alim!$B$74:$B$79</c:f>
              <c:strCache>
                <c:ptCount val="6"/>
                <c:pt idx="0">
                  <c:v>Services à la personne et à la collectivité</c:v>
                </c:pt>
                <c:pt idx="1">
                  <c:v>Support à l'entreprise</c:v>
                </c:pt>
                <c:pt idx="2">
                  <c:v>Commerce, vente et grande distribution</c:v>
                </c:pt>
                <c:pt idx="3">
                  <c:v>Transport et logistique</c:v>
                </c:pt>
                <c:pt idx="4">
                  <c:v>Industrie</c:v>
                </c:pt>
                <c:pt idx="5">
                  <c:v>Hôtellerie-restauration, tourisme, loisirs et animation</c:v>
                </c:pt>
              </c:strCache>
            </c:strRef>
          </c:cat>
          <c:val>
            <c:numRef>
              <c:f>Alim!$C$74:$C$78</c:f>
              <c:numCache>
                <c:formatCode>General</c:formatCode>
                <c:ptCount val="5"/>
                <c:pt idx="0">
                  <c:v>0.240160885736528</c:v>
                </c:pt>
                <c:pt idx="1">
                  <c:v>0.18328864285096444</c:v>
                </c:pt>
                <c:pt idx="2">
                  <c:v>0.11815586886947496</c:v>
                </c:pt>
                <c:pt idx="3">
                  <c:v>0.1024565349018251</c:v>
                </c:pt>
                <c:pt idx="4">
                  <c:v>8.2345817835827353E-2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92635280"/>
        <c:axId val="-1592623856"/>
      </c:barChart>
      <c:catAx>
        <c:axId val="-1592635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>
                    <a:lumMod val="10000"/>
                  </a:schemeClr>
                </a:solidFill>
              </a:defRPr>
            </a:pPr>
            <a:endParaRPr lang="fr-FR"/>
          </a:p>
        </c:txPr>
        <c:crossAx val="-1592623856"/>
        <c:crosses val="autoZero"/>
        <c:auto val="1"/>
        <c:lblAlgn val="ctr"/>
        <c:lblOffset val="100"/>
        <c:noMultiLvlLbl val="0"/>
      </c:catAx>
      <c:valAx>
        <c:axId val="-15926238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5926352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6104536489151875"/>
          <c:y val="2.8368794326241134E-2"/>
          <c:w val="0.68895463510848132"/>
          <c:h val="0.14223599709610768"/>
        </c:manualLayout>
      </c:layout>
      <c:overlay val="0"/>
      <c:txPr>
        <a:bodyPr/>
        <a:lstStyle/>
        <a:p>
          <a:pPr>
            <a:defRPr sz="1000">
              <a:solidFill>
                <a:schemeClr val="bg1">
                  <a:lumMod val="10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638888888888889"/>
          <c:y val="8.5648148148148154E-2"/>
          <c:w val="0.51388888888888884"/>
          <c:h val="0.85648148148148151"/>
        </c:manualLayout>
      </c:layout>
      <c:doughnutChart>
        <c:varyColors val="1"/>
        <c:ser>
          <c:idx val="0"/>
          <c:order val="0"/>
          <c:tx>
            <c:strRef>
              <c:f>Alim!$A$29</c:f>
              <c:strCache>
                <c:ptCount val="1"/>
                <c:pt idx="0">
                  <c:v>Demandeurs d'emploi bénéficiaires de l'OE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rgbClr val="33B7B7">
                  <a:lumMod val="20000"/>
                  <a:lumOff val="80000"/>
                </a:srgbClr>
              </a:solidFill>
            </c:spPr>
          </c:dPt>
          <c:dPt>
            <c:idx val="1"/>
            <c:bubble3D val="0"/>
            <c:spPr>
              <a:solidFill>
                <a:srgbClr val="B6E0E2"/>
              </a:solidFill>
            </c:spPr>
          </c:dPt>
          <c:dPt>
            <c:idx val="2"/>
            <c:bubble3D val="0"/>
            <c:spPr>
              <a:solidFill>
                <a:srgbClr val="33B7B7"/>
              </a:solidFill>
            </c:spPr>
          </c:dPt>
          <c:dPt>
            <c:idx val="3"/>
            <c:bubble3D val="0"/>
            <c:spPr>
              <a:solidFill>
                <a:srgbClr val="33B7B7">
                  <a:lumMod val="75000"/>
                </a:srgbClr>
              </a:solidFill>
            </c:spPr>
          </c:dPt>
          <c:dLbls>
            <c:dLbl>
              <c:idx val="0"/>
              <c:layout>
                <c:manualLayout>
                  <c:x val="0"/>
                  <c:y val="8.83002207505518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3333333333333835E-3"/>
                  <c:y val="-2.3148148148148147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Suivi</c:v>
              </c:pt>
              <c:pt idx="1">
                <c:v>Guidé</c:v>
              </c:pt>
              <c:pt idx="2">
                <c:v>Renforcé</c:v>
              </c:pt>
              <c:pt idx="3">
                <c:v>Global</c:v>
              </c:pt>
            </c:strLit>
          </c:cat>
          <c:val>
            <c:numRef>
              <c:f>Alim!$R$29:$U$29</c:f>
              <c:numCache>
                <c:formatCode>General</c:formatCode>
                <c:ptCount val="4"/>
                <c:pt idx="0">
                  <c:v>4.7894940131324837E-2</c:v>
                </c:pt>
                <c:pt idx="1">
                  <c:v>0.46173983949186731</c:v>
                </c:pt>
                <c:pt idx="2">
                  <c:v>0.26419466975666278</c:v>
                </c:pt>
                <c:pt idx="3">
                  <c:v>2.4677052487017726E-2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1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chart" Target="../charts/chart6.xml"/><Relationship Id="rId18" Type="http://schemas.openxmlformats.org/officeDocument/2006/relationships/image" Target="../media/image9.jpg"/><Relationship Id="rId3" Type="http://schemas.openxmlformats.org/officeDocument/2006/relationships/chart" Target="../charts/chart2.xml"/><Relationship Id="rId21" Type="http://schemas.openxmlformats.org/officeDocument/2006/relationships/image" Target="../media/image12.emf"/><Relationship Id="rId7" Type="http://schemas.openxmlformats.org/officeDocument/2006/relationships/image" Target="../media/image2.png"/><Relationship Id="rId12" Type="http://schemas.openxmlformats.org/officeDocument/2006/relationships/image" Target="../media/image7.png"/><Relationship Id="rId17" Type="http://schemas.openxmlformats.org/officeDocument/2006/relationships/image" Target="../media/image8.png"/><Relationship Id="rId25" Type="http://schemas.openxmlformats.org/officeDocument/2006/relationships/image" Target="../media/image16.emf"/><Relationship Id="rId2" Type="http://schemas.openxmlformats.org/officeDocument/2006/relationships/chart" Target="../charts/chart1.xml"/><Relationship Id="rId16" Type="http://schemas.openxmlformats.org/officeDocument/2006/relationships/chart" Target="../charts/chart9.xml"/><Relationship Id="rId20" Type="http://schemas.openxmlformats.org/officeDocument/2006/relationships/image" Target="../media/image11.emf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image" Target="../media/image6.png"/><Relationship Id="rId24" Type="http://schemas.openxmlformats.org/officeDocument/2006/relationships/image" Target="../media/image15.png"/><Relationship Id="rId5" Type="http://schemas.openxmlformats.org/officeDocument/2006/relationships/chart" Target="../charts/chart4.xml"/><Relationship Id="rId15" Type="http://schemas.openxmlformats.org/officeDocument/2006/relationships/chart" Target="../charts/chart8.xml"/><Relationship Id="rId23" Type="http://schemas.openxmlformats.org/officeDocument/2006/relationships/image" Target="../media/image14.png"/><Relationship Id="rId10" Type="http://schemas.openxmlformats.org/officeDocument/2006/relationships/image" Target="../media/image5.png"/><Relationship Id="rId19" Type="http://schemas.openxmlformats.org/officeDocument/2006/relationships/image" Target="../media/image10.png"/><Relationship Id="rId4" Type="http://schemas.openxmlformats.org/officeDocument/2006/relationships/chart" Target="../charts/chart3.xml"/><Relationship Id="rId9" Type="http://schemas.openxmlformats.org/officeDocument/2006/relationships/image" Target="../media/image4.png"/><Relationship Id="rId14" Type="http://schemas.openxmlformats.org/officeDocument/2006/relationships/chart" Target="../charts/chart7.xml"/><Relationship Id="rId22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16</xdr:row>
      <xdr:rowOff>15875</xdr:rowOff>
    </xdr:from>
    <xdr:to>
      <xdr:col>2</xdr:col>
      <xdr:colOff>504824</xdr:colOff>
      <xdr:row>26</xdr:row>
      <xdr:rowOff>9525</xdr:rowOff>
    </xdr:to>
    <xdr:grpSp>
      <xdr:nvGrpSpPr>
        <xdr:cNvPr id="93" name="Groupe 92"/>
        <xdr:cNvGrpSpPr/>
      </xdr:nvGrpSpPr>
      <xdr:grpSpPr>
        <a:xfrm>
          <a:off x="111125" y="3315335"/>
          <a:ext cx="1963419" cy="2134870"/>
          <a:chOff x="168275" y="3159125"/>
          <a:chExt cx="1917699" cy="2319338"/>
        </a:xfrm>
      </xdr:grpSpPr>
      <xdr:pic>
        <xdr:nvPicPr>
          <xdr:cNvPr id="96" name="Image 95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8580"/>
          <a:stretch/>
        </xdr:blipFill>
        <xdr:spPr>
          <a:xfrm>
            <a:off x="171449" y="3159125"/>
            <a:ext cx="1914525" cy="2051050"/>
          </a:xfrm>
          <a:prstGeom prst="rect">
            <a:avLst/>
          </a:prstGeom>
        </xdr:spPr>
      </xdr:pic>
      <xdr:pic>
        <xdr:nvPicPr>
          <xdr:cNvPr id="97" name="Image 96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9331"/>
          <a:stretch/>
        </xdr:blipFill>
        <xdr:spPr>
          <a:xfrm>
            <a:off x="168275" y="5172075"/>
            <a:ext cx="1914525" cy="30638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76200</xdr:colOff>
      <xdr:row>16</xdr:row>
      <xdr:rowOff>311150</xdr:rowOff>
    </xdr:from>
    <xdr:to>
      <xdr:col>2</xdr:col>
      <xdr:colOff>679450</xdr:colOff>
      <xdr:row>22</xdr:row>
      <xdr:rowOff>38100</xdr:rowOff>
    </xdr:to>
    <xdr:sp macro="" textlink="Alim!B6">
      <xdr:nvSpPr>
        <xdr:cNvPr id="4" name="Rectangle 3"/>
        <xdr:cNvSpPr/>
      </xdr:nvSpPr>
      <xdr:spPr>
        <a:xfrm>
          <a:off x="76200" y="3444875"/>
          <a:ext cx="2127250" cy="1222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AED99E3-1230-45F5-BDB8-F8813D57E541}" type="TxLink">
            <a:rPr lang="en-US" sz="2800" b="1" i="0" u="none" strike="noStrike">
              <a:solidFill>
                <a:srgbClr val="FFFFFF"/>
              </a:solidFill>
              <a:latin typeface="Arial"/>
              <a:cs typeface="Arial"/>
            </a:rPr>
            <a:pPr algn="ctr"/>
            <a:t>23 301</a:t>
          </a:fld>
          <a:endParaRPr lang="fr-FR" sz="2800" b="1">
            <a:solidFill>
              <a:srgbClr val="FFFFFF"/>
            </a:solidFill>
            <a:latin typeface="+mn-lt"/>
          </a:endParaRPr>
        </a:p>
      </xdr:txBody>
    </xdr:sp>
    <xdr:clientData/>
  </xdr:twoCellAnchor>
  <xdr:twoCellAnchor>
    <xdr:from>
      <xdr:col>12</xdr:col>
      <xdr:colOff>266699</xdr:colOff>
      <xdr:row>64</xdr:row>
      <xdr:rowOff>219075</xdr:rowOff>
    </xdr:from>
    <xdr:to>
      <xdr:col>17</xdr:col>
      <xdr:colOff>180974</xdr:colOff>
      <xdr:row>69</xdr:row>
      <xdr:rowOff>66675</xdr:rowOff>
    </xdr:to>
    <xdr:sp macro="" textlink="">
      <xdr:nvSpPr>
        <xdr:cNvPr id="55" name="Rectangle à coins arrondis 54"/>
        <xdr:cNvSpPr/>
      </xdr:nvSpPr>
      <xdr:spPr>
        <a:xfrm>
          <a:off x="9067799" y="11906250"/>
          <a:ext cx="3724275" cy="828675"/>
        </a:xfrm>
        <a:prstGeom prst="roundRect">
          <a:avLst/>
        </a:prstGeom>
        <a:noFill/>
        <a:ln>
          <a:solidFill>
            <a:srgbClr val="33B7B7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</xdr:col>
      <xdr:colOff>180974</xdr:colOff>
      <xdr:row>64</xdr:row>
      <xdr:rowOff>238125</xdr:rowOff>
    </xdr:from>
    <xdr:to>
      <xdr:col>22</xdr:col>
      <xdr:colOff>647699</xdr:colOff>
      <xdr:row>69</xdr:row>
      <xdr:rowOff>85725</xdr:rowOff>
    </xdr:to>
    <xdr:sp macro="" textlink="">
      <xdr:nvSpPr>
        <xdr:cNvPr id="2" name="Rectangle à coins arrondis 1"/>
        <xdr:cNvSpPr/>
      </xdr:nvSpPr>
      <xdr:spPr>
        <a:xfrm>
          <a:off x="13477874" y="12620625"/>
          <a:ext cx="3514725" cy="828675"/>
        </a:xfrm>
        <a:prstGeom prst="roundRect">
          <a:avLst/>
        </a:prstGeom>
        <a:noFill/>
        <a:ln>
          <a:solidFill>
            <a:srgbClr val="33B7B7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371474</xdr:colOff>
      <xdr:row>50</xdr:row>
      <xdr:rowOff>123825</xdr:rowOff>
    </xdr:from>
    <xdr:to>
      <xdr:col>16</xdr:col>
      <xdr:colOff>704849</xdr:colOff>
      <xdr:row>59</xdr:row>
      <xdr:rowOff>200025</xdr:rowOff>
    </xdr:to>
    <xdr:graphicFrame macro="">
      <xdr:nvGraphicFramePr>
        <xdr:cNvPr id="12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704850</xdr:colOff>
      <xdr:row>17</xdr:row>
      <xdr:rowOff>107950</xdr:rowOff>
    </xdr:from>
    <xdr:to>
      <xdr:col>12</xdr:col>
      <xdr:colOff>285750</xdr:colOff>
      <xdr:row>28</xdr:row>
      <xdr:rowOff>69850</xdr:rowOff>
    </xdr:to>
    <xdr:graphicFrame macro="">
      <xdr:nvGraphicFramePr>
        <xdr:cNvPr id="50" name="Graphique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466724</xdr:colOff>
      <xdr:row>7</xdr:row>
      <xdr:rowOff>38099</xdr:rowOff>
    </xdr:from>
    <xdr:to>
      <xdr:col>21</xdr:col>
      <xdr:colOff>273050</xdr:colOff>
      <xdr:row>15</xdr:row>
      <xdr:rowOff>371475</xdr:rowOff>
    </xdr:to>
    <xdr:graphicFrame macro="">
      <xdr:nvGraphicFramePr>
        <xdr:cNvPr id="5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542925</xdr:colOff>
      <xdr:row>55</xdr:row>
      <xdr:rowOff>84138</xdr:rowOff>
    </xdr:from>
    <xdr:to>
      <xdr:col>11</xdr:col>
      <xdr:colOff>733426</xdr:colOff>
      <xdr:row>71</xdr:row>
      <xdr:rowOff>117475</xdr:rowOff>
    </xdr:to>
    <xdr:graphicFrame macro="">
      <xdr:nvGraphicFramePr>
        <xdr:cNvPr id="5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514350</xdr:colOff>
      <xdr:row>16</xdr:row>
      <xdr:rowOff>342900</xdr:rowOff>
    </xdr:from>
    <xdr:to>
      <xdr:col>20</xdr:col>
      <xdr:colOff>542925</xdr:colOff>
      <xdr:row>26</xdr:row>
      <xdr:rowOff>285749</xdr:rowOff>
    </xdr:to>
    <xdr:graphicFrame macro="">
      <xdr:nvGraphicFramePr>
        <xdr:cNvPr id="56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67059</xdr:colOff>
      <xdr:row>72</xdr:row>
      <xdr:rowOff>19047</xdr:rowOff>
    </xdr:from>
    <xdr:to>
      <xdr:col>0</xdr:col>
      <xdr:colOff>501110</xdr:colOff>
      <xdr:row>74</xdr:row>
      <xdr:rowOff>148298</xdr:rowOff>
    </xdr:to>
    <xdr:pic>
      <xdr:nvPicPr>
        <xdr:cNvPr id="66" name="Image 6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4132657">
          <a:off x="57534" y="13696947"/>
          <a:ext cx="453101" cy="434051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53</xdr:row>
      <xdr:rowOff>101600</xdr:rowOff>
    </xdr:from>
    <xdr:to>
      <xdr:col>2</xdr:col>
      <xdr:colOff>570434</xdr:colOff>
      <xdr:row>58</xdr:row>
      <xdr:rowOff>65813</xdr:rowOff>
    </xdr:to>
    <xdr:pic>
      <xdr:nvPicPr>
        <xdr:cNvPr id="68" name="Image 67"/>
        <xdr:cNvPicPr>
          <a:picLocks noChangeAspect="1"/>
        </xdr:cNvPicPr>
      </xdr:nvPicPr>
      <xdr:blipFill>
        <a:blip xmlns:r="http://schemas.openxmlformats.org/officeDocument/2006/relationships" r:embed="rId8" cstate="print">
          <a:duotone>
            <a:prstClr val="black"/>
            <a:schemeClr val="accent4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10531475"/>
          <a:ext cx="418034" cy="888138"/>
        </a:xfrm>
        <a:prstGeom prst="rect">
          <a:avLst/>
        </a:prstGeom>
      </xdr:spPr>
    </xdr:pic>
    <xdr:clientData/>
  </xdr:twoCellAnchor>
  <xdr:twoCellAnchor editAs="oneCell">
    <xdr:from>
      <xdr:col>0</xdr:col>
      <xdr:colOff>130950</xdr:colOff>
      <xdr:row>53</xdr:row>
      <xdr:rowOff>133350</xdr:rowOff>
    </xdr:from>
    <xdr:to>
      <xdr:col>0</xdr:col>
      <xdr:colOff>548984</xdr:colOff>
      <xdr:row>58</xdr:row>
      <xdr:rowOff>97563</xdr:rowOff>
    </xdr:to>
    <xdr:pic>
      <xdr:nvPicPr>
        <xdr:cNvPr id="69" name="Image 6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50" y="10563225"/>
          <a:ext cx="418034" cy="888138"/>
        </a:xfrm>
        <a:prstGeom prst="rect">
          <a:avLst/>
        </a:prstGeom>
      </xdr:spPr>
    </xdr:pic>
    <xdr:clientData/>
  </xdr:twoCellAnchor>
  <xdr:twoCellAnchor editAs="oneCell">
    <xdr:from>
      <xdr:col>3</xdr:col>
      <xdr:colOff>52351</xdr:colOff>
      <xdr:row>53</xdr:row>
      <xdr:rowOff>101600</xdr:rowOff>
    </xdr:from>
    <xdr:to>
      <xdr:col>4</xdr:col>
      <xdr:colOff>53266</xdr:colOff>
      <xdr:row>58</xdr:row>
      <xdr:rowOff>55907</xdr:rowOff>
    </xdr:to>
    <xdr:pic>
      <xdr:nvPicPr>
        <xdr:cNvPr id="70" name="Image 69"/>
        <xdr:cNvPicPr>
          <a:picLocks noChangeAspect="1"/>
        </xdr:cNvPicPr>
      </xdr:nvPicPr>
      <xdr:blipFill>
        <a:blip xmlns:r="http://schemas.openxmlformats.org/officeDocument/2006/relationships" r:embed="rId10" cstate="print">
          <a:duotone>
            <a:prstClr val="black"/>
            <a:schemeClr val="accent4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8351" y="10531475"/>
          <a:ext cx="420015" cy="878232"/>
        </a:xfrm>
        <a:prstGeom prst="rect">
          <a:avLst/>
        </a:prstGeom>
      </xdr:spPr>
    </xdr:pic>
    <xdr:clientData/>
  </xdr:twoCellAnchor>
  <xdr:twoCellAnchor editAs="oneCell">
    <xdr:from>
      <xdr:col>1</xdr:col>
      <xdr:colOff>126151</xdr:colOff>
      <xdr:row>53</xdr:row>
      <xdr:rowOff>133350</xdr:rowOff>
    </xdr:from>
    <xdr:to>
      <xdr:col>1</xdr:col>
      <xdr:colOff>546166</xdr:colOff>
      <xdr:row>58</xdr:row>
      <xdr:rowOff>87657</xdr:rowOff>
    </xdr:to>
    <xdr:pic>
      <xdr:nvPicPr>
        <xdr:cNvPr id="71" name="Image 7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151" y="10563225"/>
          <a:ext cx="420015" cy="878232"/>
        </a:xfrm>
        <a:prstGeom prst="rect">
          <a:avLst/>
        </a:prstGeom>
      </xdr:spPr>
    </xdr:pic>
    <xdr:clientData/>
  </xdr:twoCellAnchor>
  <xdr:twoCellAnchor>
    <xdr:from>
      <xdr:col>3</xdr:col>
      <xdr:colOff>301625</xdr:colOff>
      <xdr:row>15</xdr:row>
      <xdr:rowOff>19050</xdr:rowOff>
    </xdr:from>
    <xdr:to>
      <xdr:col>11</xdr:col>
      <xdr:colOff>511175</xdr:colOff>
      <xdr:row>16</xdr:row>
      <xdr:rowOff>420479</xdr:rowOff>
    </xdr:to>
    <xdr:sp macro="" textlink="">
      <xdr:nvSpPr>
        <xdr:cNvPr id="31" name="ZoneTexte 3"/>
        <xdr:cNvSpPr txBox="1"/>
      </xdr:nvSpPr>
      <xdr:spPr>
        <a:xfrm>
          <a:off x="2587625" y="2581275"/>
          <a:ext cx="6038850" cy="1106279"/>
        </a:xfrm>
        <a:prstGeom prst="rect">
          <a:avLst/>
        </a:prstGeom>
        <a:noFill/>
      </xdr:spPr>
      <xdr:txBody>
        <a:bodyPr wrap="square" lIns="103455" tIns="51728" rIns="103455" bIns="51728" rtlCol="0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700" b="1" cap="all">
              <a:solidFill>
                <a:srgbClr val="16519F"/>
              </a:solidFill>
            </a:rPr>
            <a:t>LA DEMANDE D'EMPLOI </a:t>
          </a:r>
          <a:r>
            <a:rPr lang="fr-FR" sz="1700" b="1" u="sng" cap="all">
              <a:solidFill>
                <a:srgbClr val="16519F"/>
              </a:solidFill>
            </a:rPr>
            <a:t>DES bénéficiaires </a:t>
          </a:r>
        </a:p>
        <a:p>
          <a:r>
            <a:rPr lang="fr-FR" sz="1700" b="1" u="sng" cap="all">
              <a:solidFill>
                <a:srgbClr val="16519F"/>
              </a:solidFill>
            </a:rPr>
            <a:t>de l'obligation d'emploi </a:t>
          </a:r>
          <a:r>
            <a:rPr lang="fr-FR" sz="1700" b="1" cap="all">
              <a:solidFill>
                <a:srgbClr val="16519F"/>
              </a:solidFill>
            </a:rPr>
            <a:t>(BOE)</a:t>
          </a:r>
        </a:p>
        <a:p>
          <a:r>
            <a:rPr lang="fr-FR" sz="1500" cap="all">
              <a:solidFill>
                <a:srgbClr val="16519F"/>
              </a:solidFill>
            </a:rPr>
            <a:t>Profil des demandeurs d'emploi inscrits </a:t>
          </a:r>
          <a:br>
            <a:rPr lang="fr-FR" sz="1500" cap="all">
              <a:solidFill>
                <a:srgbClr val="16519F"/>
              </a:solidFill>
            </a:rPr>
          </a:br>
          <a:endParaRPr lang="fr-FR" sz="1500" cap="all">
            <a:solidFill>
              <a:srgbClr val="16519F"/>
            </a:solidFill>
          </a:endParaRPr>
        </a:p>
      </xdr:txBody>
    </xdr:sp>
    <xdr:clientData/>
  </xdr:twoCellAnchor>
  <xdr:twoCellAnchor>
    <xdr:from>
      <xdr:col>0</xdr:col>
      <xdr:colOff>0</xdr:colOff>
      <xdr:row>18</xdr:row>
      <xdr:rowOff>81781</xdr:rowOff>
    </xdr:from>
    <xdr:to>
      <xdr:col>2</xdr:col>
      <xdr:colOff>684128</xdr:colOff>
      <xdr:row>24</xdr:row>
      <xdr:rowOff>94332</xdr:rowOff>
    </xdr:to>
    <xdr:sp macro="" textlink="">
      <xdr:nvSpPr>
        <xdr:cNvPr id="82" name="Zone de texte 22"/>
        <xdr:cNvSpPr txBox="1"/>
      </xdr:nvSpPr>
      <xdr:spPr>
        <a:xfrm>
          <a:off x="0" y="3996556"/>
          <a:ext cx="2208128" cy="1184126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15000"/>
            </a:lnSpc>
            <a:spcAft>
              <a:spcPts val="1131"/>
            </a:spcAft>
          </a:pPr>
          <a:r>
            <a:rPr lang="fr-FR" sz="1800" b="1" cap="all">
              <a:solidFill>
                <a:schemeClr val="bg1"/>
              </a:solidFill>
              <a:latin typeface="Calibri"/>
              <a:ea typeface="Calibri"/>
              <a:cs typeface="Arial"/>
            </a:rPr>
            <a:t> </a:t>
          </a:r>
          <a:endParaRPr lang="fr-FR" sz="1800">
            <a:solidFill>
              <a:schemeClr val="bg1"/>
            </a:solidFill>
            <a:latin typeface="Calibri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1131"/>
            </a:spcAft>
          </a:pPr>
          <a:r>
            <a:rPr lang="fr-FR" sz="1050" b="1" cap="all">
              <a:solidFill>
                <a:schemeClr val="bg1">
                  <a:lumMod val="10000"/>
                </a:schemeClr>
              </a:solidFill>
              <a:latin typeface="Calibri"/>
              <a:ea typeface="Calibri"/>
              <a:cs typeface="Arial"/>
            </a:rPr>
            <a:t>DEMANDEURS D’EMPLOI </a:t>
          </a:r>
          <a:br>
            <a:rPr lang="fr-FR" sz="1050" b="1" cap="all">
              <a:solidFill>
                <a:schemeClr val="bg1">
                  <a:lumMod val="10000"/>
                </a:schemeClr>
              </a:solidFill>
              <a:latin typeface="Calibri"/>
              <a:ea typeface="Calibri"/>
              <a:cs typeface="Arial"/>
            </a:rPr>
          </a:br>
          <a:r>
            <a:rPr lang="fr-FR" sz="1050" b="1" cap="all">
              <a:solidFill>
                <a:schemeClr val="bg1">
                  <a:lumMod val="10000"/>
                </a:schemeClr>
              </a:solidFill>
              <a:latin typeface="Calibri"/>
              <a:ea typeface="Calibri"/>
              <a:cs typeface="Arial"/>
            </a:rPr>
            <a:t>(CAT.</a:t>
          </a:r>
          <a:r>
            <a:rPr lang="fr-FR" sz="1050" b="1" cap="all" baseline="0">
              <a:solidFill>
                <a:schemeClr val="bg1">
                  <a:lumMod val="10000"/>
                </a:schemeClr>
              </a:solidFill>
              <a:latin typeface="Calibri"/>
              <a:ea typeface="Calibri"/>
              <a:cs typeface="Arial"/>
            </a:rPr>
            <a:t> ABC</a:t>
          </a:r>
          <a:r>
            <a:rPr lang="fr-FR" sz="1050" b="1" cap="all">
              <a:solidFill>
                <a:schemeClr val="bg1">
                  <a:lumMod val="10000"/>
                </a:schemeClr>
              </a:solidFill>
              <a:latin typeface="Calibri"/>
              <a:ea typeface="Calibri"/>
              <a:cs typeface="Arial"/>
            </a:rPr>
            <a:t>)  bÉNÉFICIENT </a:t>
          </a:r>
          <a:br>
            <a:rPr lang="fr-FR" sz="1050" b="1" cap="all">
              <a:solidFill>
                <a:schemeClr val="bg1">
                  <a:lumMod val="10000"/>
                </a:schemeClr>
              </a:solidFill>
              <a:latin typeface="Calibri"/>
              <a:ea typeface="Calibri"/>
              <a:cs typeface="Arial"/>
            </a:rPr>
          </a:br>
          <a:r>
            <a:rPr lang="fr-FR" sz="1050" b="1" cap="all">
              <a:solidFill>
                <a:schemeClr val="bg1">
                  <a:lumMod val="10000"/>
                </a:schemeClr>
              </a:solidFill>
              <a:latin typeface="Calibri"/>
              <a:ea typeface="Calibri"/>
              <a:cs typeface="Arial"/>
            </a:rPr>
            <a:t>de l'obligation d'emploi</a:t>
          </a:r>
          <a:endParaRPr lang="fr-FR" sz="1050">
            <a:solidFill>
              <a:schemeClr val="bg1">
                <a:lumMod val="10000"/>
              </a:schemeClr>
            </a:solidFill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</xdr:col>
      <xdr:colOff>263524</xdr:colOff>
      <xdr:row>16</xdr:row>
      <xdr:rowOff>177800</xdr:rowOff>
    </xdr:from>
    <xdr:to>
      <xdr:col>11</xdr:col>
      <xdr:colOff>361949</xdr:colOff>
      <xdr:row>17</xdr:row>
      <xdr:rowOff>71443</xdr:rowOff>
    </xdr:to>
    <xdr:sp macro="" textlink="">
      <xdr:nvSpPr>
        <xdr:cNvPr id="85" name="Zone de texte 21"/>
        <xdr:cNvSpPr txBox="1"/>
      </xdr:nvSpPr>
      <xdr:spPr>
        <a:xfrm>
          <a:off x="2549524" y="3444875"/>
          <a:ext cx="5927725" cy="322268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15000"/>
            </a:lnSpc>
          </a:pPr>
          <a:r>
            <a:rPr lang="fr-FR" sz="1000" b="1">
              <a:solidFill>
                <a:srgbClr val="16519F"/>
              </a:solidFill>
              <a:ea typeface="Calibri"/>
              <a:cs typeface="Arial"/>
            </a:rPr>
            <a:t>Répartition des demandeurs d’emploi bénéficiaires de l'OE par catégorie d’inscription à Pôle emploi </a:t>
          </a:r>
          <a:endParaRPr lang="fr-FR" sz="1000" b="1">
            <a:solidFill>
              <a:srgbClr val="16519F"/>
            </a:solidFill>
            <a:ea typeface="Calibri"/>
            <a:cs typeface="Times New Roman"/>
          </a:endParaRPr>
        </a:p>
      </xdr:txBody>
    </xdr:sp>
    <xdr:clientData/>
  </xdr:twoCellAnchor>
  <xdr:twoCellAnchor editAs="oneCell">
    <xdr:from>
      <xdr:col>0</xdr:col>
      <xdr:colOff>415926</xdr:colOff>
      <xdr:row>71</xdr:row>
      <xdr:rowOff>63501</xdr:rowOff>
    </xdr:from>
    <xdr:to>
      <xdr:col>7</xdr:col>
      <xdr:colOff>130176</xdr:colOff>
      <xdr:row>76</xdr:row>
      <xdr:rowOff>10774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15926" y="13436601"/>
          <a:ext cx="5029200" cy="766423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33</xdr:row>
      <xdr:rowOff>130175</xdr:rowOff>
    </xdr:from>
    <xdr:to>
      <xdr:col>5</xdr:col>
      <xdr:colOff>182823</xdr:colOff>
      <xdr:row>35</xdr:row>
      <xdr:rowOff>106368</xdr:rowOff>
    </xdr:to>
    <xdr:sp macro="" textlink="">
      <xdr:nvSpPr>
        <xdr:cNvPr id="87" name="Zone de texte 21"/>
        <xdr:cNvSpPr txBox="1"/>
      </xdr:nvSpPr>
      <xdr:spPr>
        <a:xfrm>
          <a:off x="0" y="7073900"/>
          <a:ext cx="3573723" cy="328618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15000"/>
            </a:lnSpc>
          </a:pPr>
          <a:r>
            <a:rPr lang="fr-FR" sz="1000" b="1">
              <a:solidFill>
                <a:srgbClr val="16519F"/>
              </a:solidFill>
              <a:latin typeface="+mn-lt"/>
              <a:ea typeface="Calibri"/>
              <a:cs typeface="Arial"/>
            </a:rPr>
            <a:t>Proportion dans la demande d’emploi (Cat. A, B, C )</a:t>
          </a:r>
        </a:p>
      </xdr:txBody>
    </xdr:sp>
    <xdr:clientData/>
  </xdr:twoCellAnchor>
  <xdr:twoCellAnchor>
    <xdr:from>
      <xdr:col>0</xdr:col>
      <xdr:colOff>15875</xdr:colOff>
      <xdr:row>35</xdr:row>
      <xdr:rowOff>114301</xdr:rowOff>
    </xdr:from>
    <xdr:to>
      <xdr:col>4</xdr:col>
      <xdr:colOff>695325</xdr:colOff>
      <xdr:row>46</xdr:row>
      <xdr:rowOff>104776</xdr:rowOff>
    </xdr:to>
    <xdr:graphicFrame macro="">
      <xdr:nvGraphicFramePr>
        <xdr:cNvPr id="89" name="Graphique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701674</xdr:colOff>
      <xdr:row>33</xdr:row>
      <xdr:rowOff>142874</xdr:rowOff>
    </xdr:from>
    <xdr:to>
      <xdr:col>11</xdr:col>
      <xdr:colOff>209549</xdr:colOff>
      <xdr:row>36</xdr:row>
      <xdr:rowOff>66674</xdr:rowOff>
    </xdr:to>
    <xdr:sp macro="" textlink="">
      <xdr:nvSpPr>
        <xdr:cNvPr id="91" name="Zone de texte 21"/>
        <xdr:cNvSpPr txBox="1"/>
      </xdr:nvSpPr>
      <xdr:spPr>
        <a:xfrm>
          <a:off x="3406774" y="6696074"/>
          <a:ext cx="4918075" cy="466725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15000"/>
            </a:lnSpc>
          </a:pPr>
          <a:r>
            <a:rPr lang="fr-FR" sz="1000" b="1">
              <a:solidFill>
                <a:srgbClr val="16519F"/>
              </a:solidFill>
              <a:latin typeface="+mn-lt"/>
              <a:ea typeface="Calibri"/>
              <a:cs typeface="Arial"/>
            </a:rPr>
            <a:t>Profil des demandeurs d’emploi bénéficiaires de l'OE (cat. A, B, C) </a:t>
          </a:r>
          <a:r>
            <a:rPr lang="fr-FR" sz="1000">
              <a:solidFill>
                <a:srgbClr val="16519F"/>
              </a:solidFill>
              <a:latin typeface="+mn-lt"/>
              <a:ea typeface="Calibri"/>
              <a:cs typeface="Arial"/>
            </a:rPr>
            <a:t>– Comparaison avec l’ensemble des inscrits dans le périmètre</a:t>
          </a:r>
          <a:endParaRPr lang="fr-FR" sz="1000">
            <a:solidFill>
              <a:srgbClr val="16519F"/>
            </a:solidFill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4</xdr:col>
      <xdr:colOff>546100</xdr:colOff>
      <xdr:row>36</xdr:row>
      <xdr:rowOff>127000</xdr:rowOff>
    </xdr:from>
    <xdr:to>
      <xdr:col>11</xdr:col>
      <xdr:colOff>720725</xdr:colOff>
      <xdr:row>53</xdr:row>
      <xdr:rowOff>79375</xdr:rowOff>
    </xdr:to>
    <xdr:graphicFrame macro="">
      <xdr:nvGraphicFramePr>
        <xdr:cNvPr id="94" name="Graphique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50</xdr:row>
      <xdr:rowOff>69850</xdr:rowOff>
    </xdr:from>
    <xdr:to>
      <xdr:col>5</xdr:col>
      <xdr:colOff>182823</xdr:colOff>
      <xdr:row>53</xdr:row>
      <xdr:rowOff>11118</xdr:rowOff>
    </xdr:to>
    <xdr:sp macro="" textlink="">
      <xdr:nvSpPr>
        <xdr:cNvPr id="95" name="Zone de texte 21"/>
        <xdr:cNvSpPr txBox="1"/>
      </xdr:nvSpPr>
      <xdr:spPr>
        <a:xfrm>
          <a:off x="0" y="9623425"/>
          <a:ext cx="3726123" cy="427043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15000"/>
            </a:lnSpc>
          </a:pPr>
          <a:r>
            <a:rPr lang="fr-FR" sz="1000" b="1">
              <a:solidFill>
                <a:srgbClr val="16519F"/>
              </a:solidFill>
              <a:latin typeface="+mn-lt"/>
              <a:ea typeface="Calibri"/>
              <a:cs typeface="Arial"/>
            </a:rPr>
            <a:t>Proportion par sexe (Cat. A, B, C ) </a:t>
          </a:r>
        </a:p>
        <a:p>
          <a:pPr>
            <a:lnSpc>
              <a:spcPct val="115000"/>
            </a:lnSpc>
          </a:pP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– Comparaison avec l’ensemble des inscrits dans le périmètre</a:t>
          </a:r>
          <a:endParaRPr lang="fr-FR" sz="1000" b="1">
            <a:solidFill>
              <a:srgbClr val="16519F"/>
            </a:solidFill>
            <a:latin typeface="+mn-lt"/>
            <a:ea typeface="Calibri"/>
            <a:cs typeface="Arial"/>
          </a:endParaRPr>
        </a:p>
      </xdr:txBody>
    </xdr:sp>
    <xdr:clientData/>
  </xdr:twoCellAnchor>
  <xdr:twoCellAnchor>
    <xdr:from>
      <xdr:col>5</xdr:col>
      <xdr:colOff>9525</xdr:colOff>
      <xdr:row>53</xdr:row>
      <xdr:rowOff>66675</xdr:rowOff>
    </xdr:from>
    <xdr:to>
      <xdr:col>11</xdr:col>
      <xdr:colOff>306648</xdr:colOff>
      <xdr:row>55</xdr:row>
      <xdr:rowOff>7943</xdr:rowOff>
    </xdr:to>
    <xdr:sp macro="" textlink="">
      <xdr:nvSpPr>
        <xdr:cNvPr id="98" name="Zone de texte 21"/>
        <xdr:cNvSpPr txBox="1"/>
      </xdr:nvSpPr>
      <xdr:spPr>
        <a:xfrm>
          <a:off x="3724275" y="10112375"/>
          <a:ext cx="5097723" cy="322268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120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Proportion par ancienneté d'inscription (Cat. A, B, C ) </a:t>
          </a:r>
        </a:p>
        <a:p>
          <a:pPr marL="0" marR="0" lvl="0" indent="0" algn="l" defTabSz="1034552" rtl="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– Comparaison avec l’ensemble des inscrits dans le périmètre</a:t>
          </a:r>
          <a:endParaRPr kumimoji="0" lang="fr-FR" sz="1000" b="1" i="0" u="none" strike="noStrike" kern="1200" cap="none" spc="0" normalizeH="0" baseline="0" noProof="0">
            <a:ln>
              <a:noFill/>
            </a:ln>
            <a:solidFill>
              <a:srgbClr val="16519F"/>
            </a:solidFill>
            <a:effectLst/>
            <a:uLnTx/>
            <a:uFillTx/>
            <a:latin typeface="+mn-lt"/>
            <a:ea typeface="Calibri"/>
            <a:cs typeface="Arial"/>
          </a:endParaRPr>
        </a:p>
      </xdr:txBody>
    </xdr:sp>
    <xdr:clientData/>
  </xdr:twoCellAnchor>
  <xdr:twoCellAnchor>
    <xdr:from>
      <xdr:col>12</xdr:col>
      <xdr:colOff>9525</xdr:colOff>
      <xdr:row>4</xdr:row>
      <xdr:rowOff>57150</xdr:rowOff>
    </xdr:from>
    <xdr:to>
      <xdr:col>17</xdr:col>
      <xdr:colOff>192348</xdr:colOff>
      <xdr:row>6</xdr:row>
      <xdr:rowOff>55568</xdr:rowOff>
    </xdr:to>
    <xdr:sp macro="" textlink="">
      <xdr:nvSpPr>
        <xdr:cNvPr id="111" name="Zone de texte 21"/>
        <xdr:cNvSpPr txBox="1"/>
      </xdr:nvSpPr>
      <xdr:spPr>
        <a:xfrm>
          <a:off x="8734425" y="704850"/>
          <a:ext cx="3992823" cy="322268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120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Proportion par tranche d'âge (Cat. A, B, C ) </a:t>
          </a:r>
        </a:p>
        <a:p>
          <a:pPr marL="0" marR="0" lvl="0" indent="0" algn="l" defTabSz="1034552" rtl="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– Comparaison avec l’ensemble des inscrits dans le périmètre</a:t>
          </a:r>
          <a:endParaRPr kumimoji="0" lang="fr-FR" sz="1000" b="1" i="0" u="none" strike="noStrike" kern="1200" cap="none" spc="0" normalizeH="0" baseline="0" noProof="0">
            <a:ln>
              <a:noFill/>
            </a:ln>
            <a:solidFill>
              <a:srgbClr val="16519F"/>
            </a:solidFill>
            <a:effectLst/>
            <a:uLnTx/>
            <a:uFillTx/>
            <a:latin typeface="+mn-lt"/>
            <a:ea typeface="Calibri"/>
            <a:cs typeface="Arial"/>
          </a:endParaRPr>
        </a:p>
      </xdr:txBody>
    </xdr:sp>
    <xdr:clientData/>
  </xdr:twoCellAnchor>
  <xdr:twoCellAnchor>
    <xdr:from>
      <xdr:col>12</xdr:col>
      <xdr:colOff>38100</xdr:colOff>
      <xdr:row>15</xdr:row>
      <xdr:rowOff>571500</xdr:rowOff>
    </xdr:from>
    <xdr:to>
      <xdr:col>17</xdr:col>
      <xdr:colOff>220923</xdr:colOff>
      <xdr:row>16</xdr:row>
      <xdr:rowOff>188918</xdr:rowOff>
    </xdr:to>
    <xdr:sp macro="" textlink="">
      <xdr:nvSpPr>
        <xdr:cNvPr id="114" name="Zone de texte 21"/>
        <xdr:cNvSpPr txBox="1"/>
      </xdr:nvSpPr>
      <xdr:spPr>
        <a:xfrm>
          <a:off x="8763000" y="3000375"/>
          <a:ext cx="3992823" cy="322268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120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Proportion par niveau de qualification (Cat. A, B, C ) </a:t>
          </a:r>
        </a:p>
        <a:p>
          <a:pPr marL="0" marR="0" lvl="0" indent="0" algn="l" defTabSz="1034552" rtl="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– Comparaison avec l’ensemble des inscrits dans le périmètre</a:t>
          </a:r>
          <a:endParaRPr kumimoji="0" lang="fr-FR" sz="1000" b="1" i="0" u="none" strike="noStrike" kern="1200" cap="none" spc="0" normalizeH="0" baseline="0" noProof="0">
            <a:ln>
              <a:noFill/>
            </a:ln>
            <a:solidFill>
              <a:srgbClr val="16519F"/>
            </a:solidFill>
            <a:effectLst/>
            <a:uLnTx/>
            <a:uFillTx/>
            <a:latin typeface="+mn-lt"/>
            <a:ea typeface="Calibri"/>
            <a:cs typeface="Arial"/>
          </a:endParaRPr>
        </a:p>
      </xdr:txBody>
    </xdr:sp>
    <xdr:clientData/>
  </xdr:twoCellAnchor>
  <xdr:twoCellAnchor>
    <xdr:from>
      <xdr:col>12</xdr:col>
      <xdr:colOff>133350</xdr:colOff>
      <xdr:row>28</xdr:row>
      <xdr:rowOff>19050</xdr:rowOff>
    </xdr:from>
    <xdr:to>
      <xdr:col>20</xdr:col>
      <xdr:colOff>428625</xdr:colOff>
      <xdr:row>30</xdr:row>
      <xdr:rowOff>17468</xdr:rowOff>
    </xdr:to>
    <xdr:sp macro="" textlink="">
      <xdr:nvSpPr>
        <xdr:cNvPr id="116" name="Zone de texte 21"/>
        <xdr:cNvSpPr txBox="1"/>
      </xdr:nvSpPr>
      <xdr:spPr>
        <a:xfrm>
          <a:off x="8858250" y="5543550"/>
          <a:ext cx="6391275" cy="322268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120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Répartition par principaux domaines recherchés par les demandeurs d'emploi  (Cat. A, B, C ) </a:t>
          </a:r>
        </a:p>
        <a:p>
          <a:pPr marL="0" marR="0" lvl="0" indent="0" algn="l" defTabSz="1034552" rtl="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– Comparaison avec l’ensemble des inscrits dans le périmètre</a:t>
          </a:r>
          <a:endParaRPr kumimoji="0" lang="fr-FR" sz="1000" b="1" i="0" u="none" strike="noStrike" kern="1200" cap="none" spc="0" normalizeH="0" baseline="0" noProof="0">
            <a:ln>
              <a:noFill/>
            </a:ln>
            <a:solidFill>
              <a:srgbClr val="16519F"/>
            </a:solidFill>
            <a:effectLst/>
            <a:uLnTx/>
            <a:uFillTx/>
            <a:latin typeface="+mn-lt"/>
            <a:ea typeface="Calibri"/>
            <a:cs typeface="Arial"/>
          </a:endParaRPr>
        </a:p>
      </xdr:txBody>
    </xdr:sp>
    <xdr:clientData/>
  </xdr:twoCellAnchor>
  <xdr:twoCellAnchor>
    <xdr:from>
      <xdr:col>12</xdr:col>
      <xdr:colOff>142876</xdr:colOff>
      <xdr:row>31</xdr:row>
      <xdr:rowOff>152400</xdr:rowOff>
    </xdr:from>
    <xdr:to>
      <xdr:col>19</xdr:col>
      <xdr:colOff>9526</xdr:colOff>
      <xdr:row>45</xdr:row>
      <xdr:rowOff>171450</xdr:rowOff>
    </xdr:to>
    <xdr:graphicFrame macro="">
      <xdr:nvGraphicFramePr>
        <xdr:cNvPr id="11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485776</xdr:colOff>
      <xdr:row>47</xdr:row>
      <xdr:rowOff>228600</xdr:rowOff>
    </xdr:from>
    <xdr:to>
      <xdr:col>17</xdr:col>
      <xdr:colOff>190500</xdr:colOff>
      <xdr:row>50</xdr:row>
      <xdr:rowOff>98734</xdr:rowOff>
    </xdr:to>
    <xdr:sp macro="" textlink="">
      <xdr:nvSpPr>
        <xdr:cNvPr id="118" name="Zone de texte 21"/>
        <xdr:cNvSpPr txBox="1"/>
      </xdr:nvSpPr>
      <xdr:spPr>
        <a:xfrm>
          <a:off x="9363076" y="9248775"/>
          <a:ext cx="3514724" cy="536884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l">
            <a:lnSpc>
              <a:spcPct val="115000"/>
            </a:lnSpc>
          </a:pPr>
          <a:r>
            <a:rPr lang="fr-FR" sz="1000" b="1">
              <a:solidFill>
                <a:srgbClr val="16519F"/>
              </a:solidFill>
              <a:latin typeface="+mn-lt"/>
              <a:ea typeface="Calibri"/>
              <a:cs typeface="Arial"/>
            </a:rPr>
            <a:t>Type d’accompagnement des demandeurs d’emploi </a:t>
          </a:r>
          <a:r>
            <a:rPr lang="fr-FR" sz="1000">
              <a:solidFill>
                <a:srgbClr val="16519F"/>
              </a:solidFill>
              <a:latin typeface="+mn-lt"/>
              <a:ea typeface="Calibri"/>
              <a:cs typeface="Arial"/>
            </a:rPr>
            <a:t>– Comparaison avec l’ensemble des inscrits dans le périmètre</a:t>
          </a:r>
          <a:endParaRPr lang="fr-FR" sz="1000">
            <a:solidFill>
              <a:srgbClr val="16519F"/>
            </a:solidFill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11</xdr:col>
      <xdr:colOff>238125</xdr:colOff>
      <xdr:row>50</xdr:row>
      <xdr:rowOff>152400</xdr:rowOff>
    </xdr:from>
    <xdr:to>
      <xdr:col>14</xdr:col>
      <xdr:colOff>533400</xdr:colOff>
      <xdr:row>59</xdr:row>
      <xdr:rowOff>47625</xdr:rowOff>
    </xdr:to>
    <xdr:graphicFrame macro="">
      <xdr:nvGraphicFramePr>
        <xdr:cNvPr id="12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390525</xdr:colOff>
      <xdr:row>63</xdr:row>
      <xdr:rowOff>9525</xdr:rowOff>
    </xdr:from>
    <xdr:to>
      <xdr:col>20</xdr:col>
      <xdr:colOff>157264</xdr:colOff>
      <xdr:row>64</xdr:row>
      <xdr:rowOff>150551</xdr:rowOff>
    </xdr:to>
    <xdr:sp macro="" textlink="">
      <xdr:nvSpPr>
        <xdr:cNvPr id="129" name="Zone de texte 21"/>
        <xdr:cNvSpPr txBox="1"/>
      </xdr:nvSpPr>
      <xdr:spPr>
        <a:xfrm>
          <a:off x="10029825" y="11915775"/>
          <a:ext cx="5234089" cy="302951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>
            <a:lnSpc>
              <a:spcPct val="115000"/>
            </a:lnSpc>
          </a:pPr>
          <a:r>
            <a:rPr lang="fr-FR" sz="1000" b="1">
              <a:solidFill>
                <a:srgbClr val="16519F"/>
              </a:solidFill>
              <a:latin typeface="+mn-lt"/>
              <a:ea typeface="Calibri"/>
              <a:cs typeface="Arial"/>
            </a:rPr>
            <a:t>Entrées et sorties de Pôle emploi des demandeurs d'emploi bénéficiaires BOE</a:t>
          </a:r>
          <a:endParaRPr lang="fr-FR" sz="1000" b="1">
            <a:solidFill>
              <a:srgbClr val="16519F"/>
            </a:solidFill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12</xdr:col>
      <xdr:colOff>104775</xdr:colOff>
      <xdr:row>64</xdr:row>
      <xdr:rowOff>57151</xdr:rowOff>
    </xdr:from>
    <xdr:to>
      <xdr:col>12</xdr:col>
      <xdr:colOff>457200</xdr:colOff>
      <xdr:row>65</xdr:row>
      <xdr:rowOff>95250</xdr:rowOff>
    </xdr:to>
    <xdr:grpSp>
      <xdr:nvGrpSpPr>
        <xdr:cNvPr id="13" name="Groupe 12"/>
        <xdr:cNvGrpSpPr/>
      </xdr:nvGrpSpPr>
      <xdr:grpSpPr>
        <a:xfrm>
          <a:off x="9241155" y="12424411"/>
          <a:ext cx="352425" cy="327659"/>
          <a:chOff x="11430000" y="12382500"/>
          <a:chExt cx="540000" cy="540000"/>
        </a:xfrm>
        <a:solidFill>
          <a:srgbClr val="33B7B7"/>
        </a:solidFill>
      </xdr:grpSpPr>
      <xdr:sp macro="" textlink="">
        <xdr:nvSpPr>
          <xdr:cNvPr id="142" name="Ellipse 141"/>
          <xdr:cNvSpPr/>
        </xdr:nvSpPr>
        <xdr:spPr>
          <a:xfrm>
            <a:off x="11430000" y="12382500"/>
            <a:ext cx="540000" cy="540000"/>
          </a:xfrm>
          <a:prstGeom prst="ellipse">
            <a:avLst/>
          </a:prstGeom>
          <a:grpFill/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1pPr>
            <a:lvl2pPr marL="51727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2pPr>
            <a:lvl3pPr marL="1034552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3pPr>
            <a:lvl4pPr marL="1551828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4pPr>
            <a:lvl5pPr marL="2069104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5pPr>
            <a:lvl6pPr marL="258638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6pPr>
            <a:lvl7pPr marL="310365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7pPr>
            <a:lvl8pPr marL="3620933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8pPr>
            <a:lvl9pPr marL="4138209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43" name="Rectangle 142"/>
          <xdr:cNvSpPr/>
        </xdr:nvSpPr>
        <xdr:spPr>
          <a:xfrm>
            <a:off x="11605615" y="12505064"/>
            <a:ext cx="183600" cy="295200"/>
          </a:xfrm>
          <a:prstGeom prst="rect">
            <a:avLst/>
          </a:prstGeom>
          <a:grpFill/>
          <a:ln w="25400" cap="flat" cmpd="sng" algn="ctr">
            <a:solidFill>
              <a:sysClr val="window" lastClr="FFFFFF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1pPr>
            <a:lvl2pPr marL="51727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2pPr>
            <a:lvl3pPr marL="1034552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3pPr>
            <a:lvl4pPr marL="1551828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4pPr>
            <a:lvl5pPr marL="2069104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5pPr>
            <a:lvl6pPr marL="258638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6pPr>
            <a:lvl7pPr marL="310365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7pPr>
            <a:lvl8pPr marL="3620933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8pPr>
            <a:lvl9pPr marL="4138209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44" name="Flèche droite 143"/>
          <xdr:cNvSpPr/>
        </xdr:nvSpPr>
        <xdr:spPr>
          <a:xfrm>
            <a:off x="11523321" y="12572251"/>
            <a:ext cx="212011" cy="169066"/>
          </a:xfrm>
          <a:prstGeom prst="rightArrow">
            <a:avLst/>
          </a:prstGeom>
          <a:grpFill/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1pPr>
            <a:lvl2pPr marL="51727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2pPr>
            <a:lvl3pPr marL="1034552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3pPr>
            <a:lvl4pPr marL="1551828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4pPr>
            <a:lvl5pPr marL="2069104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5pPr>
            <a:lvl6pPr marL="258638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6pPr>
            <a:lvl7pPr marL="310365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7pPr>
            <a:lvl8pPr marL="3620933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8pPr>
            <a:lvl9pPr marL="4138209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18</xdr:col>
      <xdr:colOff>14966</xdr:colOff>
      <xdr:row>64</xdr:row>
      <xdr:rowOff>133925</xdr:rowOff>
    </xdr:from>
    <xdr:to>
      <xdr:col>18</xdr:col>
      <xdr:colOff>352425</xdr:colOff>
      <xdr:row>65</xdr:row>
      <xdr:rowOff>180976</xdr:rowOff>
    </xdr:to>
    <xdr:grpSp>
      <xdr:nvGrpSpPr>
        <xdr:cNvPr id="145" name="Groupe 144"/>
        <xdr:cNvGrpSpPr/>
      </xdr:nvGrpSpPr>
      <xdr:grpSpPr>
        <a:xfrm>
          <a:off x="13860506" y="12501185"/>
          <a:ext cx="337459" cy="336611"/>
          <a:chOff x="3740818" y="8496572"/>
          <a:chExt cx="540000" cy="540000"/>
        </a:xfrm>
        <a:solidFill>
          <a:srgbClr val="33B7B7"/>
        </a:solidFill>
      </xdr:grpSpPr>
      <xdr:sp macro="" textlink="">
        <xdr:nvSpPr>
          <xdr:cNvPr id="146" name="Ellipse 145"/>
          <xdr:cNvSpPr/>
        </xdr:nvSpPr>
        <xdr:spPr>
          <a:xfrm>
            <a:off x="3740818" y="8496572"/>
            <a:ext cx="540000" cy="540000"/>
          </a:xfrm>
          <a:prstGeom prst="ellipse">
            <a:avLst/>
          </a:prstGeom>
          <a:grpFill/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1pPr>
            <a:lvl2pPr marL="51727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2pPr>
            <a:lvl3pPr marL="1034552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3pPr>
            <a:lvl4pPr marL="1551828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4pPr>
            <a:lvl5pPr marL="2069104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5pPr>
            <a:lvl6pPr marL="258638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6pPr>
            <a:lvl7pPr marL="310365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7pPr>
            <a:lvl8pPr marL="3620933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8pPr>
            <a:lvl9pPr marL="4138209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47" name="Rectangle 146"/>
          <xdr:cNvSpPr/>
        </xdr:nvSpPr>
        <xdr:spPr>
          <a:xfrm>
            <a:off x="3919169" y="8619793"/>
            <a:ext cx="183299" cy="293559"/>
          </a:xfrm>
          <a:prstGeom prst="rect">
            <a:avLst/>
          </a:prstGeom>
          <a:grpFill/>
          <a:ln w="25400" cap="flat" cmpd="sng" algn="ctr">
            <a:solidFill>
              <a:sysClr val="window" lastClr="FFFFFF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1pPr>
            <a:lvl2pPr marL="51727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2pPr>
            <a:lvl3pPr marL="1034552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3pPr>
            <a:lvl4pPr marL="1551828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4pPr>
            <a:lvl5pPr marL="2069104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5pPr>
            <a:lvl6pPr marL="258638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6pPr>
            <a:lvl7pPr marL="310365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7pPr>
            <a:lvl8pPr marL="3620933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8pPr>
            <a:lvl9pPr marL="4138209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48" name="Flèche droite 147"/>
          <xdr:cNvSpPr/>
        </xdr:nvSpPr>
        <xdr:spPr>
          <a:xfrm>
            <a:off x="4017038" y="8682508"/>
            <a:ext cx="212400" cy="168127"/>
          </a:xfrm>
          <a:prstGeom prst="rightArrow">
            <a:avLst/>
          </a:prstGeom>
          <a:grpFill/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1pPr>
            <a:lvl2pPr marL="51727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2pPr>
            <a:lvl3pPr marL="1034552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3pPr>
            <a:lvl4pPr marL="1551828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4pPr>
            <a:lvl5pPr marL="2069104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5pPr>
            <a:lvl6pPr marL="258638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6pPr>
            <a:lvl7pPr marL="310365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7pPr>
            <a:lvl8pPr marL="3620933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8pPr>
            <a:lvl9pPr marL="4138209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 editAs="oneCell">
    <xdr:from>
      <xdr:col>0</xdr:col>
      <xdr:colOff>0</xdr:colOff>
      <xdr:row>30</xdr:row>
      <xdr:rowOff>9525</xdr:rowOff>
    </xdr:from>
    <xdr:to>
      <xdr:col>0</xdr:col>
      <xdr:colOff>573074</xdr:colOff>
      <xdr:row>33</xdr:row>
      <xdr:rowOff>96824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6076950"/>
          <a:ext cx="573074" cy="573074"/>
        </a:xfrm>
        <a:prstGeom prst="rect">
          <a:avLst/>
        </a:prstGeom>
      </xdr:spPr>
    </xdr:pic>
    <xdr:clientData/>
  </xdr:twoCellAnchor>
  <xdr:twoCellAnchor>
    <xdr:from>
      <xdr:col>0</xdr:col>
      <xdr:colOff>552450</xdr:colOff>
      <xdr:row>30</xdr:row>
      <xdr:rowOff>104775</xdr:rowOff>
    </xdr:from>
    <xdr:to>
      <xdr:col>8</xdr:col>
      <xdr:colOff>685799</xdr:colOff>
      <xdr:row>32</xdr:row>
      <xdr:rowOff>109543</xdr:rowOff>
    </xdr:to>
    <xdr:sp macro="" textlink="">
      <xdr:nvSpPr>
        <xdr:cNvPr id="61" name="Zone de texte 21"/>
        <xdr:cNvSpPr txBox="1"/>
      </xdr:nvSpPr>
      <xdr:spPr>
        <a:xfrm>
          <a:off x="552450" y="6172200"/>
          <a:ext cx="5962649" cy="328618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15000"/>
            </a:lnSpc>
          </a:pPr>
          <a:r>
            <a:rPr lang="fr-FR" sz="1200" b="1" u="sng">
              <a:solidFill>
                <a:srgbClr val="636364"/>
              </a:solidFill>
              <a:latin typeface="+mn-lt"/>
              <a:ea typeface="Calibri"/>
              <a:cs typeface="Arial"/>
            </a:rPr>
            <a:t>ZOOM</a:t>
          </a:r>
          <a:r>
            <a:rPr lang="fr-FR" sz="1200" b="1" u="sng" baseline="0">
              <a:solidFill>
                <a:srgbClr val="636364"/>
              </a:solidFill>
              <a:latin typeface="+mn-lt"/>
              <a:ea typeface="Calibri"/>
              <a:cs typeface="Arial"/>
            </a:rPr>
            <a:t> SUR LES CATÉGORIES A, B ET C</a:t>
          </a:r>
          <a:endParaRPr lang="fr-FR" sz="1200" b="1" u="sng">
            <a:solidFill>
              <a:srgbClr val="636364"/>
            </a:solidFill>
            <a:latin typeface="+mn-lt"/>
            <a:ea typeface="Calibri"/>
            <a:cs typeface="Arial"/>
          </a:endParaRPr>
        </a:p>
      </xdr:txBody>
    </xdr:sp>
    <xdr:clientData/>
  </xdr:twoCellAnchor>
  <xdr:twoCellAnchor>
    <xdr:from>
      <xdr:col>12</xdr:col>
      <xdr:colOff>9525</xdr:colOff>
      <xdr:row>0</xdr:row>
      <xdr:rowOff>19050</xdr:rowOff>
    </xdr:from>
    <xdr:to>
      <xdr:col>20</xdr:col>
      <xdr:colOff>619125</xdr:colOff>
      <xdr:row>4</xdr:row>
      <xdr:rowOff>78181</xdr:rowOff>
    </xdr:to>
    <xdr:sp macro="" textlink="">
      <xdr:nvSpPr>
        <xdr:cNvPr id="60" name="ZoneTexte 3"/>
        <xdr:cNvSpPr txBox="1"/>
      </xdr:nvSpPr>
      <xdr:spPr>
        <a:xfrm>
          <a:off x="8886825" y="19050"/>
          <a:ext cx="6838950" cy="840181"/>
        </a:xfrm>
        <a:prstGeom prst="rect">
          <a:avLst/>
        </a:prstGeom>
        <a:noFill/>
      </xdr:spPr>
      <xdr:txBody>
        <a:bodyPr wrap="square" lIns="103455" tIns="51728" rIns="103455" bIns="51728" rtlCol="0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700" b="1" cap="all">
              <a:solidFill>
                <a:srgbClr val="16519F"/>
              </a:solidFill>
            </a:rPr>
            <a:t>LA DEMANDE D'EMPLOI </a:t>
          </a:r>
          <a:r>
            <a:rPr lang="fr-FR" sz="1700" b="1" u="sng" cap="all">
              <a:solidFill>
                <a:srgbClr val="16519F"/>
              </a:solidFill>
            </a:rPr>
            <a:t>DES bénéficiaires de l'obligation</a:t>
          </a:r>
          <a:r>
            <a:rPr lang="fr-FR" sz="1700" b="1" u="sng" cap="all" baseline="0">
              <a:solidFill>
                <a:srgbClr val="16519F"/>
              </a:solidFill>
            </a:rPr>
            <a:t> d'emploi</a:t>
          </a:r>
          <a:endParaRPr lang="fr-FR" sz="1700" b="1" u="sng" cap="all">
            <a:solidFill>
              <a:srgbClr val="16519F"/>
            </a:solidFill>
          </a:endParaRPr>
        </a:p>
        <a:p>
          <a:r>
            <a:rPr lang="fr-FR" sz="1500" cap="all">
              <a:solidFill>
                <a:srgbClr val="16519F"/>
              </a:solidFill>
            </a:rPr>
            <a:t>Profil des demandeurs d'emploi inscrits </a:t>
          </a:r>
          <a:r>
            <a:rPr lang="fr-FR" sz="1500" cap="all">
              <a:solidFill>
                <a:schemeClr val="accent1"/>
              </a:solidFill>
            </a:rPr>
            <a:t/>
          </a:r>
          <a:br>
            <a:rPr lang="fr-FR" sz="1500" cap="all">
              <a:solidFill>
                <a:schemeClr val="accent1"/>
              </a:solidFill>
            </a:rPr>
          </a:br>
          <a:endParaRPr lang="fr-FR" sz="1500" cap="all">
            <a:solidFill>
              <a:schemeClr val="accent1"/>
            </a:solidFill>
          </a:endParaRPr>
        </a:p>
      </xdr:txBody>
    </xdr:sp>
    <xdr:clientData/>
  </xdr:twoCellAnchor>
  <xdr:twoCellAnchor editAs="oneCell">
    <xdr:from>
      <xdr:col>12</xdr:col>
      <xdr:colOff>38100</xdr:colOff>
      <xdr:row>48</xdr:row>
      <xdr:rowOff>47625</xdr:rowOff>
    </xdr:from>
    <xdr:to>
      <xdr:col>12</xdr:col>
      <xdr:colOff>535603</xdr:colOff>
      <xdr:row>50</xdr:row>
      <xdr:rowOff>9525</xdr:rowOff>
    </xdr:to>
    <xdr:pic>
      <xdr:nvPicPr>
        <xdr:cNvPr id="76" name="Image 75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75" t="22645" r="19087" b="18943"/>
        <a:stretch/>
      </xdr:blipFill>
      <xdr:spPr>
        <a:xfrm>
          <a:off x="8915400" y="9305925"/>
          <a:ext cx="497503" cy="3905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64</xdr:row>
      <xdr:rowOff>66675</xdr:rowOff>
    </xdr:from>
    <xdr:to>
      <xdr:col>0</xdr:col>
      <xdr:colOff>480409</xdr:colOff>
      <xdr:row>66</xdr:row>
      <xdr:rowOff>23209</xdr:rowOff>
    </xdr:to>
    <xdr:pic>
      <xdr:nvPicPr>
        <xdr:cNvPr id="77" name="Image 76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1753850"/>
          <a:ext cx="451834" cy="451834"/>
        </a:xfrm>
        <a:prstGeom prst="rect">
          <a:avLst/>
        </a:prstGeom>
      </xdr:spPr>
    </xdr:pic>
    <xdr:clientData/>
  </xdr:twoCellAnchor>
  <xdr:twoCellAnchor>
    <xdr:from>
      <xdr:col>19</xdr:col>
      <xdr:colOff>133351</xdr:colOff>
      <xdr:row>33</xdr:row>
      <xdr:rowOff>152400</xdr:rowOff>
    </xdr:from>
    <xdr:to>
      <xdr:col>21</xdr:col>
      <xdr:colOff>647701</xdr:colOff>
      <xdr:row>35</xdr:row>
      <xdr:rowOff>122243</xdr:rowOff>
    </xdr:to>
    <xdr:sp macro="" textlink="">
      <xdr:nvSpPr>
        <xdr:cNvPr id="67" name="Zone de texte 21"/>
        <xdr:cNvSpPr txBox="1"/>
      </xdr:nvSpPr>
      <xdr:spPr>
        <a:xfrm>
          <a:off x="14192251" y="6486525"/>
          <a:ext cx="2038350" cy="322268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15000"/>
            </a:lnSpc>
          </a:pPr>
          <a:r>
            <a:rPr lang="fr-FR" sz="1000" b="1">
              <a:solidFill>
                <a:srgbClr val="33B7B7"/>
              </a:solidFill>
              <a:latin typeface="+mn-lt"/>
              <a:ea typeface="Calibri"/>
              <a:cs typeface="Arial"/>
            </a:rPr>
            <a:t>Principaux métiers recherchés</a:t>
          </a:r>
        </a:p>
      </xdr:txBody>
    </xdr:sp>
    <xdr:clientData/>
  </xdr:twoCellAnchor>
  <xdr:twoCellAnchor>
    <xdr:from>
      <xdr:col>18</xdr:col>
      <xdr:colOff>723900</xdr:colOff>
      <xdr:row>35</xdr:row>
      <xdr:rowOff>76201</xdr:rowOff>
    </xdr:from>
    <xdr:to>
      <xdr:col>22</xdr:col>
      <xdr:colOff>542925</xdr:colOff>
      <xdr:row>41</xdr:row>
      <xdr:rowOff>19051</xdr:rowOff>
    </xdr:to>
    <xdr:sp macro="" textlink="">
      <xdr:nvSpPr>
        <xdr:cNvPr id="73" name="Rectangle à coins arrondis 72"/>
        <xdr:cNvSpPr/>
      </xdr:nvSpPr>
      <xdr:spPr>
        <a:xfrm>
          <a:off x="14020800" y="6762751"/>
          <a:ext cx="2867025" cy="971550"/>
        </a:xfrm>
        <a:prstGeom prst="roundRect">
          <a:avLst/>
        </a:prstGeom>
        <a:noFill/>
        <a:ln>
          <a:solidFill>
            <a:srgbClr val="33B7B7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371475</xdr:colOff>
      <xdr:row>64</xdr:row>
      <xdr:rowOff>209550</xdr:rowOff>
    </xdr:from>
    <xdr:to>
      <xdr:col>5</xdr:col>
      <xdr:colOff>554298</xdr:colOff>
      <xdr:row>66</xdr:row>
      <xdr:rowOff>36518</xdr:rowOff>
    </xdr:to>
    <xdr:sp macro="" textlink="">
      <xdr:nvSpPr>
        <xdr:cNvPr id="72" name="Zone de texte 21"/>
        <xdr:cNvSpPr txBox="1"/>
      </xdr:nvSpPr>
      <xdr:spPr>
        <a:xfrm>
          <a:off x="371475" y="11896725"/>
          <a:ext cx="3649923" cy="322268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15000"/>
            </a:lnSpc>
          </a:pPr>
          <a:r>
            <a:rPr lang="fr-FR" sz="1000" b="1">
              <a:solidFill>
                <a:srgbClr val="636364"/>
              </a:solidFill>
              <a:latin typeface="+mn-lt"/>
              <a:ea typeface="Calibri"/>
              <a:cs typeface="Arial"/>
            </a:rPr>
            <a:t>Revenus de remplacement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43</xdr:row>
          <xdr:rowOff>104775</xdr:rowOff>
        </xdr:from>
        <xdr:to>
          <xdr:col>4</xdr:col>
          <xdr:colOff>819150</xdr:colOff>
          <xdr:row>47</xdr:row>
          <xdr:rowOff>19050</xdr:rowOff>
        </xdr:to>
        <xdr:pic>
          <xdr:nvPicPr>
            <xdr:cNvPr id="65" name="Image 64"/>
            <xdr:cNvPicPr>
              <a:picLocks noChangeAspect="1" noChangeArrowheads="1"/>
              <a:extLst>
                <a:ext uri="{84589F7E-364E-4C9E-8A38-B11213B215E9}">
                  <a14:cameraTool cellRange="Alim!$R$5:$U$8" spid="_x0000_s2484"/>
                </a:ext>
              </a:extLst>
            </xdr:cNvPicPr>
          </xdr:nvPicPr>
          <xdr:blipFill>
            <a:blip xmlns:r="http://schemas.openxmlformats.org/officeDocument/2006/relationships" r:embed="rId20"/>
            <a:srcRect/>
            <a:stretch>
              <a:fillRect/>
            </a:stretch>
          </xdr:blipFill>
          <xdr:spPr bwMode="auto">
            <a:xfrm>
              <a:off x="57150" y="8289925"/>
              <a:ext cx="3600450" cy="6254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95250</xdr:rowOff>
        </xdr:from>
        <xdr:to>
          <xdr:col>4</xdr:col>
          <xdr:colOff>358140</xdr:colOff>
          <xdr:row>43</xdr:row>
          <xdr:rowOff>34290</xdr:rowOff>
        </xdr:to>
        <xdr:pic>
          <xdr:nvPicPr>
            <xdr:cNvPr id="75" name="Image 74"/>
            <xdr:cNvPicPr>
              <a:picLocks noChangeAspect="1" noChangeArrowheads="1"/>
              <a:extLst>
                <a:ext uri="{84589F7E-364E-4C9E-8A38-B11213B215E9}">
                  <a14:cameraTool cellRange="Alim!$R$2:$U$5" spid="_x0000_s2485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0" y="7768590"/>
              <a:ext cx="3139440" cy="67056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18</xdr:col>
      <xdr:colOff>704850</xdr:colOff>
      <xdr:row>49</xdr:row>
      <xdr:rowOff>152399</xdr:rowOff>
    </xdr:from>
    <xdr:to>
      <xdr:col>23</xdr:col>
      <xdr:colOff>228599</xdr:colOff>
      <xdr:row>50</xdr:row>
      <xdr:rowOff>114299</xdr:rowOff>
    </xdr:to>
    <xdr:sp macro="" textlink="">
      <xdr:nvSpPr>
        <xdr:cNvPr id="83" name="Zone de texte 21"/>
        <xdr:cNvSpPr txBox="1"/>
      </xdr:nvSpPr>
      <xdr:spPr>
        <a:xfrm>
          <a:off x="14077950" y="9267824"/>
          <a:ext cx="3333749" cy="200025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1200" cap="none" spc="0" normalizeH="0" baseline="0" noProof="0">
              <a:ln>
                <a:noFill/>
              </a:ln>
              <a:solidFill>
                <a:srgbClr val="33B7B7"/>
              </a:solidFill>
              <a:effectLst/>
              <a:uLnTx/>
              <a:uFillTx/>
              <a:latin typeface="+mn-lt"/>
              <a:ea typeface="Calibri"/>
              <a:cs typeface="Arial"/>
            </a:rPr>
            <a:t>Principaux domaines</a:t>
          </a:r>
          <a:endParaRPr kumimoji="0" lang="fr-FR" sz="1000" b="0" i="0" u="none" strike="noStrike" kern="1200" cap="none" spc="0" normalizeH="0" baseline="0" noProof="0">
            <a:ln>
              <a:noFill/>
            </a:ln>
            <a:solidFill>
              <a:srgbClr val="8BD2D4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18</xdr:col>
      <xdr:colOff>657224</xdr:colOff>
      <xdr:row>50</xdr:row>
      <xdr:rowOff>152399</xdr:rowOff>
    </xdr:from>
    <xdr:to>
      <xdr:col>22</xdr:col>
      <xdr:colOff>533399</xdr:colOff>
      <xdr:row>54</xdr:row>
      <xdr:rowOff>104774</xdr:rowOff>
    </xdr:to>
    <xdr:sp macro="" textlink="">
      <xdr:nvSpPr>
        <xdr:cNvPr id="84" name="Rectangle à coins arrondis 83"/>
        <xdr:cNvSpPr/>
      </xdr:nvSpPr>
      <xdr:spPr>
        <a:xfrm>
          <a:off x="14106524" y="9839324"/>
          <a:ext cx="3057525" cy="600075"/>
        </a:xfrm>
        <a:prstGeom prst="roundRect">
          <a:avLst/>
        </a:prstGeom>
        <a:noFill/>
        <a:ln w="25400" cap="flat" cmpd="sng" algn="ctr">
          <a:solidFill>
            <a:srgbClr val="33B7B7"/>
          </a:solidFill>
          <a:prstDash val="sysDot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rgbClr val="DACFDC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695325</xdr:colOff>
      <xdr:row>47</xdr:row>
      <xdr:rowOff>200026</xdr:rowOff>
    </xdr:from>
    <xdr:to>
      <xdr:col>19</xdr:col>
      <xdr:colOff>647700</xdr:colOff>
      <xdr:row>48</xdr:row>
      <xdr:rowOff>152401</xdr:rowOff>
    </xdr:to>
    <xdr:sp macro="" textlink="">
      <xdr:nvSpPr>
        <xdr:cNvPr id="86" name="Zone de texte 21"/>
        <xdr:cNvSpPr txBox="1"/>
      </xdr:nvSpPr>
      <xdr:spPr>
        <a:xfrm>
          <a:off x="13306425" y="8915401"/>
          <a:ext cx="1476375" cy="190500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l">
            <a:lnSpc>
              <a:spcPct val="115000"/>
            </a:lnSpc>
          </a:pPr>
          <a:r>
            <a:rPr lang="fr-FR" sz="1000" b="1">
              <a:solidFill>
                <a:srgbClr val="16519F"/>
              </a:solidFill>
              <a:latin typeface="+mn-lt"/>
              <a:ea typeface="Calibri"/>
              <a:cs typeface="Arial"/>
            </a:rPr>
            <a:t>Entrées en formation </a:t>
          </a:r>
          <a:endParaRPr lang="fr-FR" sz="1000">
            <a:solidFill>
              <a:srgbClr val="16519F"/>
            </a:solidFill>
            <a:latin typeface="+mn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285270</xdr:colOff>
      <xdr:row>14</xdr:row>
      <xdr:rowOff>0</xdr:rowOff>
    </xdr:to>
    <xdr:pic>
      <xdr:nvPicPr>
        <xdr:cNvPr id="79" name="Image 78"/>
        <xdr:cNvPicPr>
          <a:picLocks noChangeAspect="1"/>
        </xdr:cNvPicPr>
      </xdr:nvPicPr>
      <xdr:blipFill rotWithShape="1">
        <a:blip xmlns:r="http://schemas.openxmlformats.org/officeDocument/2006/relationships" r:embed="rId22"/>
        <a:srcRect t="4156"/>
        <a:stretch/>
      </xdr:blipFill>
      <xdr:spPr>
        <a:xfrm>
          <a:off x="0" y="0"/>
          <a:ext cx="8400570" cy="2400300"/>
        </a:xfrm>
        <a:prstGeom prst="rect">
          <a:avLst/>
        </a:prstGeom>
      </xdr:spPr>
    </xdr:pic>
    <xdr:clientData/>
  </xdr:twoCellAnchor>
  <xdr:twoCellAnchor>
    <xdr:from>
      <xdr:col>1</xdr:col>
      <xdr:colOff>189563</xdr:colOff>
      <xdr:row>4</xdr:row>
      <xdr:rowOff>121228</xdr:rowOff>
    </xdr:from>
    <xdr:to>
      <xdr:col>8</xdr:col>
      <xdr:colOff>178136</xdr:colOff>
      <xdr:row>5</xdr:row>
      <xdr:rowOff>112294</xdr:rowOff>
    </xdr:to>
    <xdr:sp macro="" textlink="">
      <xdr:nvSpPr>
        <xdr:cNvPr id="80" name="Espace réservé du texte 13"/>
        <xdr:cNvSpPr>
          <a:spLocks noGrp="1"/>
        </xdr:cNvSpPr>
      </xdr:nvSpPr>
      <xdr:spPr>
        <a:xfrm>
          <a:off x="951563" y="768928"/>
          <a:ext cx="4979673" cy="152991"/>
        </a:xfrm>
        <a:prstGeom prst="rect">
          <a:avLst/>
        </a:prstGeom>
      </xdr:spPr>
      <xdr:txBody>
        <a:bodyPr vert="horz" wrap="square" lIns="0" tIns="0" rIns="0" bIns="0" rtlCol="0" anchor="t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Bliss 2 Regular" panose="02000506030000020004" pitchFamily="50" charset="0"/>
              <a:ea typeface="+mn-ea"/>
              <a:cs typeface="+mn-cs"/>
            </a:rPr>
            <a:t>Région Normandie</a:t>
          </a:r>
        </a:p>
      </xdr:txBody>
    </xdr:sp>
    <xdr:clientData/>
  </xdr:twoCellAnchor>
  <xdr:twoCellAnchor>
    <xdr:from>
      <xdr:col>12</xdr:col>
      <xdr:colOff>50800</xdr:colOff>
      <xdr:row>71</xdr:row>
      <xdr:rowOff>22228</xdr:rowOff>
    </xdr:from>
    <xdr:to>
      <xdr:col>21</xdr:col>
      <xdr:colOff>419102</xdr:colOff>
      <xdr:row>74</xdr:row>
      <xdr:rowOff>133352</xdr:rowOff>
    </xdr:to>
    <xdr:sp macro="" textlink="">
      <xdr:nvSpPr>
        <xdr:cNvPr id="104" name="Rectangle 103"/>
        <xdr:cNvSpPr/>
      </xdr:nvSpPr>
      <xdr:spPr>
        <a:xfrm rot="5400000">
          <a:off x="12927014" y="9834564"/>
          <a:ext cx="587374" cy="7708902"/>
        </a:xfrm>
        <a:prstGeom prst="rect">
          <a:avLst/>
        </a:prstGeom>
        <a:solidFill>
          <a:sysClr val="window" lastClr="FFFFFF">
            <a:lumMod val="6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000" b="0" i="0" u="none" strike="noStrike" kern="1200" cap="none" spc="0" normalizeH="0" baseline="0" noProof="0">
            <a:ln>
              <a:noFill/>
            </a:ln>
            <a:solidFill>
              <a:srgbClr val="003A79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oneCellAnchor>
    <xdr:from>
      <xdr:col>20</xdr:col>
      <xdr:colOff>742951</xdr:colOff>
      <xdr:row>71</xdr:row>
      <xdr:rowOff>19050</xdr:rowOff>
    </xdr:from>
    <xdr:ext cx="1485900" cy="600011"/>
    <xdr:pic>
      <xdr:nvPicPr>
        <xdr:cNvPr id="105" name="Image 104"/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23" t="14260" r="8618" b="14244"/>
        <a:stretch/>
      </xdr:blipFill>
      <xdr:spPr>
        <a:xfrm>
          <a:off x="15849601" y="13392150"/>
          <a:ext cx="1485900" cy="600011"/>
        </a:xfrm>
        <a:prstGeom prst="rect">
          <a:avLst/>
        </a:prstGeom>
      </xdr:spPr>
    </xdr:pic>
    <xdr:clientData/>
  </xdr:oneCellAnchor>
  <xdr:twoCellAnchor>
    <xdr:from>
      <xdr:col>12</xdr:col>
      <xdr:colOff>57152</xdr:colOff>
      <xdr:row>71</xdr:row>
      <xdr:rowOff>9524</xdr:rowOff>
    </xdr:from>
    <xdr:to>
      <xdr:col>15</xdr:col>
      <xdr:colOff>300199</xdr:colOff>
      <xdr:row>73</xdr:row>
      <xdr:rowOff>161924</xdr:rowOff>
    </xdr:to>
    <xdr:sp macro="" textlink="">
      <xdr:nvSpPr>
        <xdr:cNvPr id="106" name="Rectangle 105"/>
        <xdr:cNvSpPr/>
      </xdr:nvSpPr>
      <xdr:spPr>
        <a:xfrm>
          <a:off x="8934452" y="13382624"/>
          <a:ext cx="2529047" cy="47625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Pôle emploi Normandie</a:t>
          </a:r>
          <a:r>
            <a:rPr kumimoji="0" lang="fr-FR" sz="11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/>
          </a:r>
          <a:br>
            <a:rPr kumimoji="0" lang="fr-FR" sz="11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</a:br>
          <a:r>
            <a:rPr kumimoji="0" lang="fr-FR" sz="11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Le Floral – CS 92503 90 Avenue de Caen 76040 Rouen cedex</a:t>
          </a:r>
          <a:br>
            <a:rPr kumimoji="0" lang="fr-FR" sz="11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</a:br>
          <a:endParaRPr kumimoji="0" lang="fr-FR" sz="1100" b="0" i="0" u="none" strike="noStrike" kern="120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</xdr:txBody>
    </xdr:sp>
    <xdr:clientData/>
  </xdr:twoCellAnchor>
  <xdr:oneCellAnchor>
    <xdr:from>
      <xdr:col>16</xdr:col>
      <xdr:colOff>592344</xdr:colOff>
      <xdr:row>71</xdr:row>
      <xdr:rowOff>80152</xdr:rowOff>
    </xdr:from>
    <xdr:ext cx="320355" cy="357927"/>
    <xdr:pic>
      <xdr:nvPicPr>
        <xdr:cNvPr id="107" name="Image 106"/>
        <xdr:cNvPicPr>
          <a:picLocks noChangeAspect="1"/>
        </xdr:cNvPicPr>
      </xdr:nvPicPr>
      <xdr:blipFill>
        <a:blip xmlns:r="http://schemas.openxmlformats.org/officeDocument/2006/relationships" r:embed="rId24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7644" y="13453252"/>
          <a:ext cx="320355" cy="357927"/>
        </a:xfrm>
        <a:prstGeom prst="rect">
          <a:avLst/>
        </a:prstGeom>
      </xdr:spPr>
    </xdr:pic>
    <xdr:clientData/>
  </xdr:oneCellAnchor>
  <xdr:twoCellAnchor>
    <xdr:from>
      <xdr:col>17</xdr:col>
      <xdr:colOff>161927</xdr:colOff>
      <xdr:row>71</xdr:row>
      <xdr:rowOff>0</xdr:rowOff>
    </xdr:from>
    <xdr:to>
      <xdr:col>20</xdr:col>
      <xdr:colOff>723902</xdr:colOff>
      <xdr:row>73</xdr:row>
      <xdr:rowOff>152399</xdr:rowOff>
    </xdr:to>
    <xdr:sp macro="" textlink="">
      <xdr:nvSpPr>
        <xdr:cNvPr id="108" name="Rectangle 107"/>
        <xdr:cNvSpPr/>
      </xdr:nvSpPr>
      <xdr:spPr>
        <a:xfrm>
          <a:off x="12849227" y="13373100"/>
          <a:ext cx="2981325" cy="476249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Service Statistiques, Études et Évaluation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stats.normandie@pole-emploi.fr / pole-emploi-normandie.fr</a:t>
          </a:r>
        </a:p>
      </xdr:txBody>
    </xdr:sp>
    <xdr:clientData/>
  </xdr:twoCellAnchor>
  <xdr:twoCellAnchor>
    <xdr:from>
      <xdr:col>0</xdr:col>
      <xdr:colOff>342900</xdr:colOff>
      <xdr:row>13</xdr:row>
      <xdr:rowOff>114300</xdr:rowOff>
    </xdr:from>
    <xdr:to>
      <xdr:col>2</xdr:col>
      <xdr:colOff>657225</xdr:colOff>
      <xdr:row>15</xdr:row>
      <xdr:rowOff>180975</xdr:rowOff>
    </xdr:to>
    <xdr:sp macro="" textlink="">
      <xdr:nvSpPr>
        <xdr:cNvPr id="3" name="ZoneTexte 2"/>
        <xdr:cNvSpPr txBox="1"/>
      </xdr:nvSpPr>
      <xdr:spPr>
        <a:xfrm>
          <a:off x="342900" y="2352675"/>
          <a:ext cx="183832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0" u="none">
              <a:solidFill>
                <a:srgbClr val="007382"/>
              </a:solidFill>
            </a:rPr>
            <a:t>Choisissez</a:t>
          </a:r>
          <a:r>
            <a:rPr lang="fr-FR" sz="1100" b="1" u="sng">
              <a:solidFill>
                <a:srgbClr val="007382"/>
              </a:solidFill>
            </a:rPr>
            <a:t> votre territoire</a:t>
          </a:r>
        </a:p>
      </xdr:txBody>
    </xdr:sp>
    <xdr:clientData/>
  </xdr:twoCellAnchor>
  <xdr:twoCellAnchor>
    <xdr:from>
      <xdr:col>0</xdr:col>
      <xdr:colOff>314325</xdr:colOff>
      <xdr:row>65</xdr:row>
      <xdr:rowOff>171450</xdr:rowOff>
    </xdr:from>
    <xdr:to>
      <xdr:col>5</xdr:col>
      <xdr:colOff>590550</xdr:colOff>
      <xdr:row>69</xdr:row>
      <xdr:rowOff>85725</xdr:rowOff>
    </xdr:to>
    <xdr:grpSp>
      <xdr:nvGrpSpPr>
        <xdr:cNvPr id="8" name="Groupe 7"/>
        <xdr:cNvGrpSpPr/>
      </xdr:nvGrpSpPr>
      <xdr:grpSpPr>
        <a:xfrm>
          <a:off x="314325" y="12828270"/>
          <a:ext cx="3918585" cy="622935"/>
          <a:chOff x="609600" y="13182600"/>
          <a:chExt cx="3726123" cy="600075"/>
        </a:xfrm>
      </xdr:grpSpPr>
      <xdr:sp macro="" textlink="">
        <xdr:nvSpPr>
          <xdr:cNvPr id="5" name="Rectangle à coins arrondis 4"/>
          <xdr:cNvSpPr/>
        </xdr:nvSpPr>
        <xdr:spPr>
          <a:xfrm>
            <a:off x="638175" y="13220700"/>
            <a:ext cx="3152775" cy="561975"/>
          </a:xfrm>
          <a:prstGeom prst="roundRect">
            <a:avLst/>
          </a:prstGeom>
          <a:solidFill>
            <a:srgbClr val="007382"/>
          </a:solidFill>
          <a:ln>
            <a:solidFill>
              <a:srgbClr val="00738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78" name="Zone de texte 21"/>
          <xdr:cNvSpPr txBox="1"/>
        </xdr:nvSpPr>
        <xdr:spPr>
          <a:xfrm>
            <a:off x="609600" y="13182600"/>
            <a:ext cx="3726123" cy="322268"/>
          </a:xfrm>
          <a:prstGeom prst="rect">
            <a:avLst/>
          </a:prstGeom>
          <a:noFill/>
          <a:ln w="6350">
            <a:noFill/>
          </a:ln>
          <a:effectLst/>
        </xdr:spPr>
        <xdr:txBody>
          <a:bodyPr rot="0" spcFirstLastPara="0" vert="horz" wrap="square" lIns="103455" tIns="51728" rIns="103455" bIns="51728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1034552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17276" algn="l" defTabSz="1034552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34552" algn="l" defTabSz="1034552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551828" algn="l" defTabSz="1034552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069104" algn="l" defTabSz="1034552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586380" algn="l" defTabSz="1034552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103656" algn="l" defTabSz="1034552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620933" algn="l" defTabSz="1034552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138209" algn="l" defTabSz="1034552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1034552" rtl="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000" b="1" i="0" u="none" strike="noStrike" kern="1200" cap="none" spc="0" normalizeH="0" baseline="0" noProof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+mn-lt"/>
                <a:ea typeface="Calibri"/>
                <a:cs typeface="Arial"/>
              </a:rPr>
              <a:t>Disposant d'un revenu de remplacement</a:t>
            </a:r>
          </a:p>
          <a:p>
            <a:pPr marL="0" marR="0" lvl="0" indent="0" algn="l" defTabSz="1034552" rtl="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000" b="0" i="0" u="none" strike="noStrike" kern="1200" cap="none" spc="0" normalizeH="0" baseline="0" noProof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+mn-lt"/>
                <a:ea typeface="Calibri"/>
                <a:cs typeface="Arial"/>
              </a:rPr>
              <a:t>          Dont Solidarité ou allocataire du RSA</a:t>
            </a:r>
          </a:p>
          <a:p>
            <a:pPr marL="0" marR="0" lvl="0" indent="0" algn="l" defTabSz="1034552" rtl="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000" b="0" i="0" u="none" strike="noStrike" kern="1200" cap="none" spc="0" normalizeH="0" baseline="0" noProof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+mn-lt"/>
                <a:ea typeface="Calibri"/>
                <a:cs typeface="Arial"/>
              </a:rPr>
              <a:t>          Dont autres indemnisations</a:t>
            </a:r>
          </a:p>
          <a:p>
            <a:pPr marL="0" marR="0" lvl="0" indent="0" algn="l" defTabSz="1034552" rtl="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fr-FR" sz="1000" b="1" i="0" u="none" strike="noStrike" kern="120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Calibri"/>
              <a:ea typeface="Calibri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66</xdr:row>
          <xdr:rowOff>9525</xdr:rowOff>
        </xdr:from>
        <xdr:to>
          <xdr:col>5</xdr:col>
          <xdr:colOff>66675</xdr:colOff>
          <xdr:row>69</xdr:row>
          <xdr:rowOff>104775</xdr:rowOff>
        </xdr:to>
        <xdr:pic>
          <xdr:nvPicPr>
            <xdr:cNvPr id="92" name="Image 91"/>
            <xdr:cNvPicPr>
              <a:picLocks noChangeAspect="1" noChangeArrowheads="1"/>
              <a:extLst>
                <a:ext uri="{84589F7E-364E-4C9E-8A38-B11213B215E9}">
                  <a14:cameraTool cellRange="Alim!$L$13:$L$15" spid="_x0000_s2486"/>
                </a:ext>
              </a:extLst>
            </xdr:cNvPicPr>
          </xdr:nvPicPr>
          <xdr:blipFill>
            <a:blip xmlns:r="http://schemas.openxmlformats.org/officeDocument/2006/relationships" r:embed="rId25"/>
            <a:srcRect/>
            <a:stretch>
              <a:fillRect/>
            </a:stretch>
          </xdr:blipFill>
          <xdr:spPr bwMode="auto">
            <a:xfrm>
              <a:off x="2771775" y="12706350"/>
              <a:ext cx="838200" cy="581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3</xdr:col>
      <xdr:colOff>19050</xdr:colOff>
      <xdr:row>15</xdr:row>
      <xdr:rowOff>114300</xdr:rowOff>
    </xdr:from>
    <xdr:to>
      <xdr:col>3</xdr:col>
      <xdr:colOff>180975</xdr:colOff>
      <xdr:row>15</xdr:row>
      <xdr:rowOff>466725</xdr:rowOff>
    </xdr:to>
    <xdr:sp macro="" textlink="">
      <xdr:nvSpPr>
        <xdr:cNvPr id="74" name="Flèche courbée vers la droite 73"/>
        <xdr:cNvSpPr/>
      </xdr:nvSpPr>
      <xdr:spPr>
        <a:xfrm flipH="1">
          <a:off x="2305050" y="2676525"/>
          <a:ext cx="161925" cy="352425"/>
        </a:xfrm>
        <a:prstGeom prst="curvedRightArrow">
          <a:avLst/>
        </a:prstGeom>
        <a:solidFill>
          <a:srgbClr val="007382"/>
        </a:solidFill>
        <a:ln>
          <a:solidFill>
            <a:srgbClr val="00738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nouvelle_charte">
      <a:dk1>
        <a:srgbClr val="B49FB9"/>
      </a:dk1>
      <a:lt1>
        <a:srgbClr val="DACFDC"/>
      </a:lt1>
      <a:dk2>
        <a:srgbClr val="FACA66"/>
      </a:dk2>
      <a:lt2>
        <a:srgbClr val="F7A600"/>
      </a:lt2>
      <a:accent1>
        <a:srgbClr val="441051"/>
      </a:accent1>
      <a:accent2>
        <a:srgbClr val="E2EDF0"/>
      </a:accent2>
      <a:accent3>
        <a:srgbClr val="B6E0E2"/>
      </a:accent3>
      <a:accent4>
        <a:srgbClr val="33B7B7"/>
      </a:accent4>
      <a:accent5>
        <a:srgbClr val="E8423B"/>
      </a:accent5>
      <a:accent6>
        <a:srgbClr val="F7B8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A97"/>
  <sheetViews>
    <sheetView showGridLines="0" tabSelected="1" view="pageBreakPreview" zoomScaleNormal="100" zoomScaleSheetLayoutView="100" workbookViewId="0">
      <selection activeCell="A16" sqref="A16:C16"/>
    </sheetView>
  </sheetViews>
  <sheetFormatPr baseColWidth="10" defaultColWidth="11.44140625" defaultRowHeight="13.2"/>
  <cols>
    <col min="1" max="3" width="11.44140625" style="20"/>
    <col min="4" max="4" width="6.21875" style="20" customWidth="1"/>
    <col min="5" max="5" width="12.5546875" style="20" bestFit="1" customWidth="1"/>
    <col min="6" max="19" width="11.44140625" style="20"/>
    <col min="20" max="20" width="13.44140625" style="20" customWidth="1"/>
    <col min="21" max="16384" width="11.44140625" style="20"/>
  </cols>
  <sheetData>
    <row r="1" spans="1:23" ht="23.25" customHeight="1">
      <c r="V1" s="140" t="str">
        <f>UPPER(A16)</f>
        <v>NORMANDIE</v>
      </c>
      <c r="W1" s="140"/>
    </row>
    <row r="2" spans="1:23" ht="12.75" customHeight="1">
      <c r="V2" s="140"/>
      <c r="W2" s="140"/>
    </row>
    <row r="3" spans="1:23" ht="12.75" customHeight="1">
      <c r="V3" s="140"/>
      <c r="W3" s="140"/>
    </row>
    <row r="4" spans="1:23" ht="12.75" customHeight="1">
      <c r="V4" s="140"/>
      <c r="W4" s="140"/>
    </row>
    <row r="5" spans="1:23" ht="12.75" customHeight="1">
      <c r="V5" s="140"/>
      <c r="W5" s="140"/>
    </row>
    <row r="6" spans="1:23">
      <c r="V6" s="140"/>
      <c r="W6" s="140"/>
    </row>
    <row r="15" spans="1:23" ht="12.75" customHeight="1">
      <c r="B15" s="105"/>
      <c r="C15" s="105"/>
    </row>
    <row r="16" spans="1:23" ht="55.5" customHeight="1">
      <c r="A16" s="152" t="s">
        <v>1335</v>
      </c>
      <c r="B16" s="153"/>
      <c r="C16" s="153"/>
      <c r="F16" s="41"/>
      <c r="G16" s="42"/>
      <c r="H16" s="42"/>
      <c r="I16" s="46"/>
      <c r="M16" s="143"/>
      <c r="T16" s="150"/>
      <c r="U16" s="151"/>
      <c r="V16" s="151"/>
    </row>
    <row r="17" spans="2:26" ht="33.75" customHeight="1">
      <c r="B17" s="43"/>
      <c r="C17" s="43"/>
      <c r="D17" s="43"/>
      <c r="F17" s="100"/>
      <c r="G17" s="101"/>
      <c r="H17" s="101"/>
      <c r="I17" s="101"/>
      <c r="M17" s="143"/>
      <c r="T17" s="150"/>
      <c r="U17" s="151"/>
      <c r="V17" s="151"/>
    </row>
    <row r="18" spans="2:26" ht="17.399999999999999">
      <c r="F18" s="100"/>
      <c r="G18" s="101"/>
      <c r="H18" s="101"/>
      <c r="I18" s="101"/>
      <c r="M18" s="23"/>
      <c r="V18" s="145" t="str">
        <f>IF(LEFT(AE14,2)="QP","Population INSEE (2013) : ","")</f>
        <v/>
      </c>
      <c r="W18" s="145"/>
      <c r="X18" s="22" t="s">
        <v>164</v>
      </c>
      <c r="Z18" s="23"/>
    </row>
    <row r="19" spans="2:26" ht="24">
      <c r="E19" s="158" t="s">
        <v>15</v>
      </c>
      <c r="F19" s="159"/>
      <c r="G19" s="106">
        <f>Date!B1</f>
        <v>45170</v>
      </c>
      <c r="H19" s="107" t="s">
        <v>60</v>
      </c>
      <c r="I19" s="55"/>
    </row>
    <row r="20" spans="2:26" ht="17.399999999999999">
      <c r="E20" s="47" t="s">
        <v>61</v>
      </c>
      <c r="F20" s="48"/>
      <c r="G20" s="48"/>
      <c r="H20" s="48"/>
      <c r="I20" s="56"/>
      <c r="K20" s="22"/>
    </row>
    <row r="21" spans="2:26" ht="12.75" customHeight="1">
      <c r="E21" s="108" t="s">
        <v>62</v>
      </c>
      <c r="F21" s="108"/>
      <c r="G21" s="109">
        <f>Alim!B3</f>
        <v>16409</v>
      </c>
      <c r="H21" s="110">
        <f>Alim!D3</f>
        <v>3.1558433394103247E-2</v>
      </c>
      <c r="I21" s="57"/>
      <c r="T21" s="25"/>
    </row>
    <row r="22" spans="2:26" ht="12.75" customHeight="1">
      <c r="E22" s="111" t="s">
        <v>63</v>
      </c>
      <c r="F22" s="111"/>
      <c r="G22" s="112">
        <f>Alim!B4</f>
        <v>2860</v>
      </c>
      <c r="H22" s="113">
        <f>Alim!D4</f>
        <v>9.32721712538227E-2</v>
      </c>
      <c r="I22" s="57"/>
      <c r="T22" s="26"/>
      <c r="U22" s="27"/>
      <c r="V22" s="28"/>
    </row>
    <row r="23" spans="2:26" ht="12.75" customHeight="1">
      <c r="E23" s="114" t="s">
        <v>64</v>
      </c>
      <c r="F23" s="114"/>
      <c r="G23" s="115">
        <f>Alim!B5</f>
        <v>4032</v>
      </c>
      <c r="H23" s="116">
        <f>Alim!D5</f>
        <v>-8.8495575221239076E-3</v>
      </c>
      <c r="I23" s="57"/>
      <c r="T23" s="26"/>
      <c r="V23" s="28"/>
    </row>
    <row r="24" spans="2:26" ht="12.75" customHeight="1">
      <c r="E24" s="117" t="s">
        <v>65</v>
      </c>
      <c r="F24" s="117"/>
      <c r="G24" s="118">
        <f>SUM(G21:G23)</f>
        <v>23301</v>
      </c>
      <c r="H24" s="119">
        <f>Alim!D6</f>
        <v>3.142844495595587E-2</v>
      </c>
      <c r="I24" s="58"/>
      <c r="T24" s="25"/>
    </row>
    <row r="25" spans="2:26" ht="12.75" customHeight="1">
      <c r="E25" s="108" t="s">
        <v>66</v>
      </c>
      <c r="F25" s="108"/>
      <c r="G25" s="109">
        <f>Alim!B7</f>
        <v>1402</v>
      </c>
      <c r="H25" s="110">
        <f>Alim!D7</f>
        <v>-9.6649484536082464E-2</v>
      </c>
      <c r="I25" s="57"/>
      <c r="T25" s="28"/>
      <c r="U25" s="27"/>
    </row>
    <row r="26" spans="2:26">
      <c r="E26" s="114" t="s">
        <v>67</v>
      </c>
      <c r="F26" s="114"/>
      <c r="G26" s="115">
        <f>Alim!B8</f>
        <v>814</v>
      </c>
      <c r="H26" s="116">
        <f>Alim!D8</f>
        <v>-6.1050061050060833E-3</v>
      </c>
      <c r="I26" s="57"/>
    </row>
    <row r="27" spans="2:26" ht="13.5" customHeight="1">
      <c r="E27" s="49" t="s">
        <v>10</v>
      </c>
      <c r="F27" s="52"/>
      <c r="G27" s="50">
        <f>+SUM(G24:G26)</f>
        <v>25517</v>
      </c>
      <c r="H27" s="51">
        <f>Alim!D9</f>
        <v>2.2233795368960863E-2</v>
      </c>
      <c r="I27" s="59"/>
    </row>
    <row r="28" spans="2:26">
      <c r="E28" s="103"/>
      <c r="F28" s="103"/>
      <c r="G28" s="103"/>
      <c r="H28" s="103"/>
      <c r="I28" s="54"/>
    </row>
    <row r="29" spans="2:26">
      <c r="E29" s="104"/>
      <c r="F29" s="104"/>
      <c r="G29" s="104"/>
      <c r="H29" s="104"/>
    </row>
    <row r="30" spans="2:26">
      <c r="E30" s="104"/>
      <c r="F30" s="104"/>
      <c r="G30" s="104"/>
      <c r="H30" s="104"/>
    </row>
    <row r="34" spans="2:24" ht="14.4">
      <c r="B34" s="24"/>
      <c r="V34" s="24"/>
    </row>
    <row r="36" spans="2:24" ht="14.4">
      <c r="H36" s="24"/>
      <c r="I36" s="24"/>
    </row>
    <row r="37" spans="2:24" ht="13.8">
      <c r="T37" s="147" t="str">
        <f>Alim!E84</f>
        <v>Nettoyage de locaux</v>
      </c>
      <c r="U37" s="147"/>
      <c r="V37" s="147"/>
      <c r="W37" s="147"/>
    </row>
    <row r="38" spans="2:24" ht="13.8">
      <c r="T38" s="147" t="str">
        <f>Alim!E85</f>
        <v>Accueil et renseignements</v>
      </c>
      <c r="U38" s="147"/>
      <c r="V38" s="147"/>
      <c r="W38" s="147"/>
    </row>
    <row r="39" spans="2:24" ht="13.8">
      <c r="T39" s="147" t="str">
        <f>Alim!E86</f>
        <v>Secrétariat</v>
      </c>
      <c r="U39" s="147"/>
      <c r="V39" s="147"/>
      <c r="W39" s="147"/>
    </row>
    <row r="40" spans="2:24" ht="13.8">
      <c r="T40" s="147" t="str">
        <f>Alim!E87</f>
        <v>Entretien des espaces verts</v>
      </c>
      <c r="U40" s="147"/>
      <c r="V40" s="147"/>
      <c r="W40" s="147"/>
    </row>
    <row r="41" spans="2:24" ht="12.75" customHeight="1">
      <c r="B41" s="29"/>
      <c r="C41" s="29"/>
      <c r="D41" s="30"/>
      <c r="T41" s="147" t="str">
        <f>Alim!E88</f>
        <v>Opérations administratives</v>
      </c>
      <c r="U41" s="147"/>
      <c r="V41" s="147"/>
      <c r="W41" s="147"/>
    </row>
    <row r="42" spans="2:24" ht="13.8">
      <c r="B42" s="141"/>
      <c r="C42" s="141"/>
      <c r="D42" s="32"/>
    </row>
    <row r="43" spans="2:24" ht="17.399999999999999">
      <c r="E43" s="31"/>
      <c r="F43" s="31"/>
    </row>
    <row r="44" spans="2:24" ht="14.4">
      <c r="B44" s="24"/>
      <c r="E44" s="142"/>
      <c r="F44" s="142"/>
      <c r="P44" s="24"/>
    </row>
    <row r="46" spans="2:24" ht="14.4">
      <c r="W46" s="33"/>
    </row>
    <row r="47" spans="2:24" ht="14.4">
      <c r="W47" s="34"/>
    </row>
    <row r="48" spans="2:24" ht="18">
      <c r="J48" s="33"/>
      <c r="W48" s="35"/>
      <c r="X48" s="21"/>
    </row>
    <row r="49" spans="1:27" ht="14.4">
      <c r="J49" s="34"/>
      <c r="X49" s="21"/>
    </row>
    <row r="50" spans="1:27" ht="18">
      <c r="J50" s="35"/>
      <c r="K50" s="21"/>
      <c r="S50" s="91" t="str">
        <f>Date!B3</f>
        <v>(Cumul janv. à juin 2023)</v>
      </c>
      <c r="U50" s="90">
        <f>IF(Alim!A1="bassin",SUM(Alim!C97:C110),IF(Alim!A1="département",SUM(Alim!D97:D110),SUM(Alim!E97:E110)))</f>
        <v>2459</v>
      </c>
      <c r="X50" s="21"/>
    </row>
    <row r="51" spans="1:27" ht="13.8">
      <c r="K51" s="21"/>
      <c r="W51" s="36"/>
      <c r="X51" s="21"/>
    </row>
    <row r="52" spans="1:27" ht="13.8">
      <c r="K52" s="21"/>
      <c r="T52" s="137" t="str">
        <f>IF(Alim!A1="bassin",Alim!K113,IF(Alim!A1="département",Alim!M113,Alim!O113))</f>
        <v>Développement des compétences</v>
      </c>
      <c r="X52" s="21"/>
    </row>
    <row r="53" spans="1:27" ht="13.8">
      <c r="J53" s="36"/>
      <c r="K53" s="21"/>
      <c r="L53" s="97"/>
      <c r="M53" s="97"/>
      <c r="N53" s="97"/>
      <c r="T53" s="137" t="str">
        <f>IF(Alim!A1="bassin",Alim!K114,IF(Alim!A1="département",Alim!M114,Alim!O114))</f>
        <v>Production industrielle, transport, logistique</v>
      </c>
      <c r="W53" s="146"/>
      <c r="X53" s="146"/>
      <c r="Y53" s="146"/>
      <c r="Z53" s="146"/>
      <c r="AA53" s="146"/>
    </row>
    <row r="54" spans="1:27" ht="13.8">
      <c r="K54" s="21"/>
      <c r="L54" s="97"/>
      <c r="M54" s="97"/>
      <c r="N54" s="97"/>
      <c r="T54" s="137" t="str">
        <f>IF(Alim!A1="bassin",Alim!K115,IF(Alim!A1="département",Alim!M115,Alim!O115))</f>
        <v>Vie et gestion des organisations</v>
      </c>
      <c r="W54" s="146"/>
      <c r="X54" s="146"/>
      <c r="Y54" s="146"/>
      <c r="Z54" s="146"/>
      <c r="AA54" s="146"/>
    </row>
    <row r="55" spans="1:27" ht="17.399999999999999">
      <c r="J55" s="97"/>
      <c r="K55" s="97"/>
      <c r="W55" s="37"/>
      <c r="X55" s="21"/>
    </row>
    <row r="56" spans="1:27" ht="13.8">
      <c r="J56" s="97"/>
      <c r="K56" s="97"/>
      <c r="X56" s="21"/>
    </row>
    <row r="57" spans="1:27" ht="17.399999999999999">
      <c r="B57" s="24"/>
      <c r="J57" s="37"/>
      <c r="K57" s="21"/>
      <c r="S57" s="92"/>
      <c r="T57" s="93"/>
      <c r="U57" s="93"/>
      <c r="X57" s="21"/>
    </row>
    <row r="58" spans="1:27" ht="13.8">
      <c r="K58" s="21"/>
      <c r="S58" s="94"/>
      <c r="T58" s="93"/>
      <c r="U58" s="93"/>
    </row>
    <row r="59" spans="1:27" ht="18.75" customHeight="1">
      <c r="K59" s="21"/>
      <c r="S59" s="160"/>
      <c r="T59" s="148"/>
      <c r="U59" s="148"/>
      <c r="V59" s="148"/>
      <c r="W59" s="148"/>
    </row>
    <row r="60" spans="1:27" ht="17.399999999999999">
      <c r="A60" s="66">
        <f>Alim!C29</f>
        <v>0.51</v>
      </c>
      <c r="B60" s="66">
        <f>Alim!B29</f>
        <v>0.49</v>
      </c>
      <c r="C60" s="123">
        <f>Alim!C30</f>
        <v>0.52</v>
      </c>
      <c r="D60" s="124">
        <f>Alim!B30</f>
        <v>0.48</v>
      </c>
      <c r="P60" s="24"/>
      <c r="S60" s="160"/>
      <c r="T60" s="148"/>
      <c r="U60" s="148"/>
      <c r="V60" s="148"/>
      <c r="W60" s="148"/>
    </row>
    <row r="61" spans="1:27" ht="12.75" customHeight="1">
      <c r="A61" s="141" t="str">
        <f>Alim!A19</f>
        <v>Demandeurs d'emploi bénéficiaires de l'OE</v>
      </c>
      <c r="B61" s="141"/>
      <c r="C61" s="156" t="str">
        <f>Alim!A20</f>
        <v>Ensemble des demandeurs d'emploi  de la Normandie</v>
      </c>
      <c r="D61" s="157"/>
      <c r="M61" s="141" t="s">
        <v>1245</v>
      </c>
      <c r="N61" s="141"/>
      <c r="O61" s="154" t="str">
        <f>Alim!A30</f>
        <v>Ensemble des demandeurs d'emploi  de la Normandie</v>
      </c>
      <c r="P61" s="154"/>
      <c r="R61" s="141"/>
      <c r="S61" s="141"/>
      <c r="U61" s="142"/>
      <c r="V61" s="142"/>
    </row>
    <row r="62" spans="1:27" ht="12.75" customHeight="1">
      <c r="A62" s="141"/>
      <c r="B62" s="141"/>
      <c r="C62" s="157"/>
      <c r="D62" s="157"/>
      <c r="E62" s="98"/>
      <c r="M62" s="141"/>
      <c r="N62" s="141"/>
      <c r="O62" s="154"/>
      <c r="P62" s="154"/>
      <c r="R62" s="141"/>
      <c r="S62" s="141"/>
      <c r="U62" s="142"/>
      <c r="V62" s="142"/>
    </row>
    <row r="63" spans="1:27">
      <c r="A63" s="141"/>
      <c r="B63" s="141"/>
      <c r="C63" s="157"/>
      <c r="D63" s="157"/>
      <c r="L63" s="45"/>
      <c r="M63" s="141"/>
      <c r="N63" s="141"/>
      <c r="O63" s="154"/>
      <c r="P63" s="154"/>
      <c r="R63" s="141"/>
      <c r="S63" s="141"/>
      <c r="U63" s="142"/>
      <c r="V63" s="142"/>
      <c r="W63" s="44"/>
      <c r="X63" s="45"/>
      <c r="Y63" s="45"/>
      <c r="Z63" s="45"/>
      <c r="AA63" s="45"/>
    </row>
    <row r="64" spans="1:27">
      <c r="C64" s="157"/>
      <c r="D64" s="157"/>
      <c r="L64" s="45"/>
      <c r="M64" s="45"/>
      <c r="N64" s="45"/>
      <c r="W64" s="45"/>
      <c r="X64" s="45"/>
      <c r="Y64" s="45"/>
      <c r="Z64" s="45"/>
      <c r="AA64" s="45"/>
    </row>
    <row r="65" spans="1:27" ht="23.25" customHeight="1">
      <c r="E65" s="96"/>
      <c r="J65" s="44"/>
      <c r="K65" s="45"/>
      <c r="L65" s="45"/>
      <c r="M65" s="45"/>
      <c r="N65" s="45"/>
      <c r="W65" s="45"/>
      <c r="X65" s="45"/>
      <c r="Y65" s="45"/>
      <c r="Z65" s="45"/>
      <c r="AA65" s="45"/>
    </row>
    <row r="66" spans="1:27" ht="15.6">
      <c r="A66" s="102" t="s">
        <v>1240</v>
      </c>
      <c r="B66" s="102"/>
      <c r="C66" s="102"/>
      <c r="D66" s="102"/>
      <c r="E66" s="102"/>
      <c r="J66" s="45"/>
      <c r="K66" s="45"/>
      <c r="L66" s="45"/>
      <c r="M66" s="120">
        <f>Alim!B33</f>
        <v>4999</v>
      </c>
      <c r="N66" s="61" t="str">
        <f>"bénéficiairesde l'OE inscrits à Pôle emploi au "&amp;Date!B6</f>
        <v>bénéficiairesde l'OE inscrits à Pôle emploi au 3e trim. 2023</v>
      </c>
      <c r="S66" s="120">
        <f>Alim!B35</f>
        <v>5240</v>
      </c>
      <c r="T66" s="61" t="str">
        <f>"bénéficiaires de l'OE désinscrits de Pôle emploi au "&amp;Date!B6</f>
        <v>bénéficiaires de l'OE désinscrits de Pôle emploi au 3e trim. 2023</v>
      </c>
      <c r="U66" s="60"/>
      <c r="W66" s="45"/>
      <c r="X66" s="45"/>
      <c r="Y66" s="45"/>
      <c r="Z66" s="45"/>
      <c r="AA66" s="45"/>
    </row>
    <row r="67" spans="1:27" ht="13.8">
      <c r="A67" s="155"/>
      <c r="B67" s="155"/>
      <c r="C67" s="155"/>
      <c r="D67" s="155"/>
      <c r="E67" s="125"/>
      <c r="F67" s="96"/>
      <c r="J67" s="45"/>
      <c r="K67" s="45"/>
      <c r="M67" s="62" t="s">
        <v>1288</v>
      </c>
      <c r="N67" s="121">
        <f>Alim!C33</f>
        <v>0.18431651267472171</v>
      </c>
      <c r="O67" s="61" t="s">
        <v>1249</v>
      </c>
      <c r="S67" s="62" t="s">
        <v>1288</v>
      </c>
      <c r="T67" s="121">
        <f>Alim!C35</f>
        <v>-3.0527289546716019E-2</v>
      </c>
      <c r="U67" s="61" t="s">
        <v>1249</v>
      </c>
    </row>
    <row r="68" spans="1:27" ht="12.75" customHeight="1">
      <c r="A68" s="149" t="s">
        <v>1239</v>
      </c>
      <c r="B68" s="149"/>
      <c r="C68" s="149"/>
      <c r="D68" s="149"/>
      <c r="E68" s="126"/>
      <c r="J68" s="45"/>
      <c r="K68" s="45"/>
      <c r="M68" s="62" t="str">
        <f>IF(Alim!A1="Normandie","","contre")</f>
        <v/>
      </c>
      <c r="N68" s="122" t="str">
        <f>IF(Alim!A1="Normandie","",Alim!E33)</f>
        <v/>
      </c>
      <c r="O68" s="61" t="str">
        <f>IF(Alim!A1="Normandie","",Alim!F33)</f>
        <v/>
      </c>
      <c r="S68" s="62" t="str">
        <f>IF(Alim!A1="Normandie","","contre")</f>
        <v/>
      </c>
      <c r="T68" s="122" t="str">
        <f>IF(Alim!A1="Normandie","",Alim!E35)</f>
        <v/>
      </c>
      <c r="U68" s="61" t="str">
        <f>IF(Alim!A1="Normandie","",Alim!F33)</f>
        <v/>
      </c>
    </row>
    <row r="69" spans="1:27" ht="13.8">
      <c r="A69" s="149"/>
      <c r="B69" s="149"/>
      <c r="C69" s="149"/>
      <c r="D69" s="149"/>
      <c r="E69" s="126"/>
    </row>
    <row r="70" spans="1:27" ht="13.8">
      <c r="A70" s="77"/>
      <c r="B70" s="77"/>
      <c r="C70" s="77"/>
      <c r="D70" s="77"/>
    </row>
    <row r="71" spans="1:27" ht="12.75" customHeight="1">
      <c r="N71" s="63"/>
      <c r="O71" s="63"/>
      <c r="P71" s="63"/>
      <c r="T71" s="139" t="s">
        <v>68</v>
      </c>
      <c r="U71" s="139"/>
      <c r="V71" s="139"/>
      <c r="W71" s="139"/>
    </row>
    <row r="76" spans="1:27" ht="14.4">
      <c r="B76" s="24"/>
      <c r="P76" s="24"/>
      <c r="W76" s="24"/>
    </row>
    <row r="77" spans="1:27" ht="12.75" customHeight="1">
      <c r="I77" s="139" t="s">
        <v>68</v>
      </c>
      <c r="J77" s="139"/>
      <c r="L77" s="99"/>
    </row>
    <row r="78" spans="1:27" ht="14.4">
      <c r="C78" s="21"/>
      <c r="J78" s="24"/>
      <c r="Q78" s="21"/>
      <c r="W78" s="21"/>
    </row>
    <row r="79" spans="1:27" ht="22.5" customHeight="1">
      <c r="C79" s="38"/>
      <c r="K79" s="99"/>
      <c r="Q79" s="38"/>
      <c r="W79" s="21"/>
    </row>
    <row r="80" spans="1:27" ht="13.8">
      <c r="C80" s="36"/>
      <c r="Q80" s="36"/>
    </row>
    <row r="81" spans="1:27" ht="13.8">
      <c r="J81" s="21"/>
    </row>
    <row r="87" spans="1:27" ht="13.8">
      <c r="L87" s="32"/>
      <c r="M87" s="142"/>
      <c r="N87" s="142"/>
      <c r="W87" s="141">
        <f>B61</f>
        <v>0</v>
      </c>
      <c r="X87" s="141"/>
      <c r="Y87" s="32"/>
      <c r="Z87" s="142">
        <f>E65</f>
        <v>0</v>
      </c>
      <c r="AA87" s="142"/>
    </row>
    <row r="89" spans="1:27" ht="13.8">
      <c r="J89" s="141"/>
      <c r="K89" s="141"/>
    </row>
    <row r="90" spans="1:27">
      <c r="N90" s="39"/>
      <c r="AA90" s="39" t="s">
        <v>54</v>
      </c>
    </row>
    <row r="92" spans="1:27">
      <c r="L92" s="95"/>
      <c r="M92" s="95"/>
      <c r="N92" s="95"/>
      <c r="U92" s="144" t="s">
        <v>55</v>
      </c>
      <c r="V92" s="144"/>
      <c r="W92" s="144"/>
      <c r="X92" s="144"/>
      <c r="Y92" s="144"/>
      <c r="Z92" s="144"/>
      <c r="AA92" s="144"/>
    </row>
    <row r="93" spans="1:27">
      <c r="L93" s="95"/>
      <c r="M93" s="95"/>
      <c r="N93" s="95"/>
      <c r="U93" s="144"/>
      <c r="V93" s="144"/>
      <c r="W93" s="144"/>
      <c r="X93" s="144"/>
      <c r="Y93" s="144"/>
      <c r="Z93" s="144"/>
      <c r="AA93" s="144"/>
    </row>
    <row r="94" spans="1:27" ht="14.4">
      <c r="G94" s="95"/>
      <c r="H94" s="95"/>
      <c r="I94" s="95"/>
      <c r="J94" s="95"/>
      <c r="K94" s="95"/>
      <c r="L94" s="40"/>
      <c r="M94" s="40"/>
      <c r="N94" s="40"/>
      <c r="W94" s="40"/>
      <c r="X94" s="40"/>
      <c r="Y94" s="40"/>
      <c r="Z94" s="40"/>
      <c r="AA94" s="40"/>
    </row>
    <row r="95" spans="1:27">
      <c r="A95"/>
      <c r="B95"/>
      <c r="C95"/>
      <c r="D95"/>
      <c r="E95"/>
      <c r="G95" s="95"/>
      <c r="H95" s="95"/>
      <c r="I95" s="95"/>
      <c r="J95" s="95"/>
      <c r="K95" s="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14.4">
      <c r="J96" s="40"/>
      <c r="K96" s="40"/>
    </row>
    <row r="97" spans="6:11">
      <c r="F97"/>
      <c r="G97"/>
      <c r="H97"/>
      <c r="I97"/>
      <c r="J97"/>
      <c r="K97"/>
    </row>
  </sheetData>
  <mergeCells count="33">
    <mergeCell ref="A68:D68"/>
    <mergeCell ref="A69:D69"/>
    <mergeCell ref="T16:T17"/>
    <mergeCell ref="U16:V17"/>
    <mergeCell ref="A16:C16"/>
    <mergeCell ref="O61:P63"/>
    <mergeCell ref="U61:V63"/>
    <mergeCell ref="R61:S63"/>
    <mergeCell ref="A67:D67"/>
    <mergeCell ref="C61:D64"/>
    <mergeCell ref="B42:C42"/>
    <mergeCell ref="E44:F44"/>
    <mergeCell ref="A61:B63"/>
    <mergeCell ref="E19:F19"/>
    <mergeCell ref="S59:S60"/>
    <mergeCell ref="Z87:AA87"/>
    <mergeCell ref="U92:AA93"/>
    <mergeCell ref="V18:W18"/>
    <mergeCell ref="W53:AA54"/>
    <mergeCell ref="T37:W37"/>
    <mergeCell ref="T38:W38"/>
    <mergeCell ref="T39:W39"/>
    <mergeCell ref="T40:W40"/>
    <mergeCell ref="T41:W41"/>
    <mergeCell ref="T71:W71"/>
    <mergeCell ref="T59:W60"/>
    <mergeCell ref="W87:X87"/>
    <mergeCell ref="I77:J77"/>
    <mergeCell ref="V1:W6"/>
    <mergeCell ref="J89:K89"/>
    <mergeCell ref="M87:N87"/>
    <mergeCell ref="M16:M17"/>
    <mergeCell ref="M61:N63"/>
  </mergeCells>
  <conditionalFormatting sqref="V18:X18 K20 I19">
    <cfRule type="notContainsBlanks" dxfId="29" priority="4">
      <formula>LEN(TRIM(I18))&gt;0</formula>
    </cfRule>
  </conditionalFormatting>
  <conditionalFormatting sqref="H19">
    <cfRule type="notContainsBlanks" dxfId="28" priority="2">
      <formula>LEN(TRIM(H19))&gt;0</formula>
    </cfRule>
  </conditionalFormatting>
  <conditionalFormatting sqref="E19">
    <cfRule type="notContainsBlanks" dxfId="27" priority="1">
      <formula>LEN(TRIM(E19))&gt;0</formula>
    </cfRule>
  </conditionalFormatting>
  <printOptions horizontalCentered="1" verticalCentered="1"/>
  <pageMargins left="0" right="0" top="0" bottom="0" header="0" footer="0"/>
  <pageSetup paperSize="9" scale="70" orientation="portrait" horizontalDpi="1200" verticalDpi="1200" r:id="rId1"/>
  <colBreaks count="2" manualBreakCount="2">
    <brk id="12" max="76" man="1"/>
    <brk id="27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Nomen!$B$2:$B$34</xm:f>
          </x14:formula1>
          <xm:sqref>A16 B15:C15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indexed="47"/>
  </sheetPr>
  <dimension ref="A1:G149"/>
  <sheetViews>
    <sheetView workbookViewId="0">
      <selection activeCell="A16" sqref="A16:C16"/>
    </sheetView>
  </sheetViews>
  <sheetFormatPr baseColWidth="10" defaultRowHeight="13.2"/>
  <cols>
    <col min="1" max="1" width="34.44140625" bestFit="1" customWidth="1"/>
    <col min="3" max="3" width="15" customWidth="1"/>
  </cols>
  <sheetData>
    <row r="1" spans="1:7" ht="14.4">
      <c r="A1" s="2" t="s">
        <v>16</v>
      </c>
      <c r="B1" s="2" t="s">
        <v>1</v>
      </c>
      <c r="C1" s="3" t="s">
        <v>106</v>
      </c>
      <c r="D1" s="3" t="s">
        <v>148</v>
      </c>
      <c r="E1" s="2" t="s">
        <v>9</v>
      </c>
    </row>
    <row r="2" spans="1:7" ht="15.6">
      <c r="A2" t="s">
        <v>23</v>
      </c>
      <c r="B2">
        <v>28101</v>
      </c>
      <c r="C2" s="79">
        <v>925</v>
      </c>
      <c r="D2" s="79">
        <v>980</v>
      </c>
      <c r="E2" s="4" t="str">
        <f>IF(D2&lt;C2,$C$149,IF(D2&gt;C2,$A$149,$B$149))</f>
        <v>î</v>
      </c>
      <c r="G2">
        <v>0</v>
      </c>
    </row>
    <row r="3" spans="1:7" ht="15.6">
      <c r="A3" t="s">
        <v>25</v>
      </c>
      <c r="B3">
        <v>28102</v>
      </c>
      <c r="C3" s="79">
        <v>155</v>
      </c>
      <c r="D3" s="79">
        <v>161</v>
      </c>
      <c r="E3" s="4" t="str">
        <f t="shared" ref="E3:E28" si="0">IF(D3&lt;C3,$C$149,IF(D3&gt;C3,$A$149,$B$149))</f>
        <v>î</v>
      </c>
      <c r="G3">
        <v>0</v>
      </c>
    </row>
    <row r="4" spans="1:7" ht="15.6">
      <c r="A4" t="s">
        <v>26</v>
      </c>
      <c r="B4">
        <v>28103</v>
      </c>
      <c r="C4" s="79">
        <v>166</v>
      </c>
      <c r="D4" s="79">
        <v>148</v>
      </c>
      <c r="E4" s="4" t="str">
        <f t="shared" si="0"/>
        <v>ì</v>
      </c>
      <c r="G4">
        <v>0</v>
      </c>
    </row>
    <row r="5" spans="1:7" ht="15.6">
      <c r="A5" t="s">
        <v>27</v>
      </c>
      <c r="B5">
        <v>28104</v>
      </c>
      <c r="C5" s="79">
        <v>50</v>
      </c>
      <c r="D5" s="79">
        <v>71</v>
      </c>
      <c r="E5" s="4" t="str">
        <f t="shared" si="0"/>
        <v>î</v>
      </c>
      <c r="G5">
        <v>0</v>
      </c>
    </row>
    <row r="6" spans="1:7" ht="15.6">
      <c r="A6" t="s">
        <v>28</v>
      </c>
      <c r="B6">
        <v>28105</v>
      </c>
      <c r="C6" s="79">
        <v>72</v>
      </c>
      <c r="D6" s="79">
        <v>75</v>
      </c>
      <c r="E6" s="4" t="str">
        <f t="shared" si="0"/>
        <v>î</v>
      </c>
      <c r="G6">
        <v>0</v>
      </c>
    </row>
    <row r="7" spans="1:7" ht="15.6">
      <c r="A7" t="s">
        <v>29</v>
      </c>
      <c r="B7">
        <v>28106</v>
      </c>
      <c r="C7" s="79">
        <v>391</v>
      </c>
      <c r="D7" s="79">
        <v>491</v>
      </c>
      <c r="E7" s="4" t="str">
        <f t="shared" si="0"/>
        <v>î</v>
      </c>
      <c r="G7">
        <v>0</v>
      </c>
    </row>
    <row r="8" spans="1:7" ht="15.6">
      <c r="A8" t="s">
        <v>30</v>
      </c>
      <c r="B8">
        <v>28107</v>
      </c>
      <c r="C8" s="79">
        <v>91</v>
      </c>
      <c r="D8" s="79">
        <v>114</v>
      </c>
      <c r="E8" s="4" t="str">
        <f t="shared" si="0"/>
        <v>î</v>
      </c>
      <c r="G8">
        <v>0</v>
      </c>
    </row>
    <row r="9" spans="1:7" ht="15.6">
      <c r="A9" t="s">
        <v>31</v>
      </c>
      <c r="B9">
        <v>28108</v>
      </c>
      <c r="C9" s="79">
        <v>109</v>
      </c>
      <c r="D9" s="79">
        <v>126</v>
      </c>
      <c r="E9" s="4" t="str">
        <f t="shared" si="0"/>
        <v>î</v>
      </c>
      <c r="G9">
        <v>0</v>
      </c>
    </row>
    <row r="10" spans="1:7" ht="15.6">
      <c r="A10" t="s">
        <v>32</v>
      </c>
      <c r="B10">
        <v>28109</v>
      </c>
      <c r="C10" s="79">
        <v>136</v>
      </c>
      <c r="D10" s="79">
        <v>147</v>
      </c>
      <c r="E10" s="4" t="str">
        <f t="shared" si="0"/>
        <v>î</v>
      </c>
      <c r="G10">
        <v>0</v>
      </c>
    </row>
    <row r="11" spans="1:7" ht="15.6">
      <c r="A11" t="s">
        <v>33</v>
      </c>
      <c r="B11">
        <v>28110</v>
      </c>
      <c r="C11" s="79">
        <v>147</v>
      </c>
      <c r="D11" s="79">
        <v>144</v>
      </c>
      <c r="E11" s="4" t="str">
        <f t="shared" si="0"/>
        <v>ì</v>
      </c>
      <c r="G11">
        <v>0</v>
      </c>
    </row>
    <row r="12" spans="1:7" ht="15.6">
      <c r="A12" t="s">
        <v>35</v>
      </c>
      <c r="B12">
        <v>28111</v>
      </c>
      <c r="C12" s="79">
        <v>372</v>
      </c>
      <c r="D12" s="79">
        <v>405</v>
      </c>
      <c r="E12" s="4" t="str">
        <f t="shared" si="0"/>
        <v>î</v>
      </c>
      <c r="G12">
        <v>0</v>
      </c>
    </row>
    <row r="13" spans="1:7" ht="15.6">
      <c r="A13" t="s">
        <v>36</v>
      </c>
      <c r="B13">
        <v>28112</v>
      </c>
      <c r="C13" s="79">
        <v>153</v>
      </c>
      <c r="D13" s="79">
        <v>177</v>
      </c>
      <c r="E13" s="4" t="str">
        <f t="shared" si="0"/>
        <v>î</v>
      </c>
      <c r="G13">
        <v>0</v>
      </c>
    </row>
    <row r="14" spans="1:7" ht="15.6">
      <c r="A14" t="s">
        <v>37</v>
      </c>
      <c r="B14">
        <v>28113</v>
      </c>
      <c r="C14" s="79">
        <v>98</v>
      </c>
      <c r="D14" s="79">
        <v>121</v>
      </c>
      <c r="E14" s="4" t="str">
        <f t="shared" si="0"/>
        <v>î</v>
      </c>
      <c r="G14">
        <v>0</v>
      </c>
    </row>
    <row r="15" spans="1:7" ht="15.6">
      <c r="A15" t="s">
        <v>38</v>
      </c>
      <c r="B15">
        <v>28114</v>
      </c>
      <c r="C15" s="79">
        <v>94</v>
      </c>
      <c r="D15" s="79">
        <v>114</v>
      </c>
      <c r="E15" s="4" t="str">
        <f t="shared" si="0"/>
        <v>î</v>
      </c>
      <c r="G15">
        <v>0</v>
      </c>
    </row>
    <row r="16" spans="1:7" ht="15.6">
      <c r="A16" t="s">
        <v>39</v>
      </c>
      <c r="B16">
        <v>28116</v>
      </c>
      <c r="C16" s="79">
        <v>80</v>
      </c>
      <c r="D16" s="79">
        <v>63</v>
      </c>
      <c r="E16" s="4" t="str">
        <f t="shared" si="0"/>
        <v>ì</v>
      </c>
      <c r="G16">
        <v>0</v>
      </c>
    </row>
    <row r="17" spans="1:7" ht="15.6">
      <c r="A17" t="s">
        <v>21</v>
      </c>
      <c r="B17">
        <v>28117</v>
      </c>
      <c r="C17" s="79">
        <v>642</v>
      </c>
      <c r="D17" s="79">
        <v>529</v>
      </c>
      <c r="E17" s="4" t="str">
        <f t="shared" si="0"/>
        <v>ì</v>
      </c>
      <c r="G17">
        <v>0</v>
      </c>
    </row>
    <row r="18" spans="1:7" ht="15.6">
      <c r="A18" t="s">
        <v>20</v>
      </c>
      <c r="B18">
        <v>28118</v>
      </c>
      <c r="C18" s="79">
        <v>94</v>
      </c>
      <c r="D18" s="79">
        <v>109</v>
      </c>
      <c r="E18" s="4" t="str">
        <f t="shared" si="0"/>
        <v>î</v>
      </c>
      <c r="G18">
        <v>0</v>
      </c>
    </row>
    <row r="19" spans="1:7" ht="15.6">
      <c r="A19" t="s">
        <v>19</v>
      </c>
      <c r="B19">
        <v>28119</v>
      </c>
      <c r="C19" s="79">
        <v>71</v>
      </c>
      <c r="D19" s="79">
        <v>61</v>
      </c>
      <c r="E19" s="4" t="str">
        <f t="shared" si="0"/>
        <v>ì</v>
      </c>
      <c r="G19">
        <v>0</v>
      </c>
    </row>
    <row r="20" spans="1:7" ht="15.6">
      <c r="A20" t="s">
        <v>18</v>
      </c>
      <c r="B20">
        <v>28120</v>
      </c>
      <c r="C20" s="79">
        <v>161</v>
      </c>
      <c r="D20" s="79">
        <v>191</v>
      </c>
      <c r="E20" s="4" t="str">
        <f t="shared" si="0"/>
        <v>î</v>
      </c>
      <c r="G20">
        <v>0</v>
      </c>
    </row>
    <row r="21" spans="1:7" ht="15.6">
      <c r="A21" t="s">
        <v>22</v>
      </c>
      <c r="B21">
        <v>28121</v>
      </c>
      <c r="C21" s="79">
        <v>91</v>
      </c>
      <c r="D21" s="79">
        <v>94</v>
      </c>
      <c r="E21" s="4" t="str">
        <f t="shared" si="0"/>
        <v>î</v>
      </c>
      <c r="G21">
        <v>0</v>
      </c>
    </row>
    <row r="22" spans="1:7" ht="15.6">
      <c r="A22" t="s">
        <v>41</v>
      </c>
      <c r="B22">
        <v>28122</v>
      </c>
      <c r="C22" s="79">
        <v>249</v>
      </c>
      <c r="D22" s="79">
        <v>251</v>
      </c>
      <c r="E22" s="4" t="str">
        <f t="shared" si="0"/>
        <v>î</v>
      </c>
      <c r="G22">
        <v>0</v>
      </c>
    </row>
    <row r="23" spans="1:7" ht="15.6">
      <c r="A23" t="s">
        <v>43</v>
      </c>
      <c r="B23">
        <v>28123</v>
      </c>
      <c r="C23" s="79">
        <v>210</v>
      </c>
      <c r="D23" s="79">
        <v>175</v>
      </c>
      <c r="E23" s="4" t="str">
        <f t="shared" si="0"/>
        <v>ì</v>
      </c>
      <c r="G23">
        <v>0</v>
      </c>
    </row>
    <row r="24" spans="1:7" ht="15.6">
      <c r="A24" t="s">
        <v>44</v>
      </c>
      <c r="B24">
        <v>28124</v>
      </c>
      <c r="C24" s="79">
        <v>272</v>
      </c>
      <c r="D24" s="79">
        <v>263</v>
      </c>
      <c r="E24" s="4" t="str">
        <f t="shared" si="0"/>
        <v>ì</v>
      </c>
      <c r="G24">
        <v>0</v>
      </c>
    </row>
    <row r="25" spans="1:7" ht="15.6">
      <c r="A25" t="s">
        <v>45</v>
      </c>
      <c r="B25">
        <v>28125</v>
      </c>
      <c r="C25" s="79">
        <v>128</v>
      </c>
      <c r="D25" s="79">
        <v>98</v>
      </c>
      <c r="E25" s="4" t="str">
        <f t="shared" si="0"/>
        <v>ì</v>
      </c>
      <c r="G25">
        <v>0</v>
      </c>
    </row>
    <row r="26" spans="1:7" ht="15.6">
      <c r="A26" t="s">
        <v>47</v>
      </c>
      <c r="B26">
        <v>28126</v>
      </c>
      <c r="C26" s="79">
        <v>122</v>
      </c>
      <c r="D26" s="79">
        <v>116</v>
      </c>
      <c r="E26" s="4" t="str">
        <f t="shared" si="0"/>
        <v>ì</v>
      </c>
      <c r="G26">
        <v>0</v>
      </c>
    </row>
    <row r="27" spans="1:7" ht="15.6">
      <c r="A27" t="s">
        <v>48</v>
      </c>
      <c r="B27">
        <v>28127</v>
      </c>
      <c r="C27" s="79">
        <v>66</v>
      </c>
      <c r="D27" s="79">
        <v>75</v>
      </c>
      <c r="E27" s="4" t="str">
        <f t="shared" si="0"/>
        <v>î</v>
      </c>
      <c r="G27">
        <v>0</v>
      </c>
    </row>
    <row r="28" spans="1:7" ht="15.6">
      <c r="A28" t="s">
        <v>49</v>
      </c>
      <c r="B28">
        <v>28128</v>
      </c>
      <c r="C28" s="79">
        <v>95</v>
      </c>
      <c r="D28" s="79">
        <v>106</v>
      </c>
      <c r="E28" s="4" t="str">
        <f t="shared" si="0"/>
        <v>î</v>
      </c>
      <c r="G28">
        <v>0</v>
      </c>
    </row>
    <row r="29" spans="1:7" ht="15">
      <c r="A29" s="9"/>
      <c r="B29" s="10"/>
      <c r="E29" s="4"/>
    </row>
    <row r="30" spans="1:7" ht="15">
      <c r="A30" s="9"/>
      <c r="B30" s="10"/>
      <c r="E30" s="4"/>
    </row>
    <row r="31" spans="1:7" ht="15">
      <c r="A31" s="9"/>
      <c r="B31" s="10"/>
      <c r="E31" s="4"/>
    </row>
    <row r="32" spans="1:7" ht="15.6" thickBot="1">
      <c r="A32" s="12" t="s">
        <v>40</v>
      </c>
      <c r="B32" s="13"/>
      <c r="C32">
        <f>SUM(C17:C21)</f>
        <v>1059</v>
      </c>
      <c r="D32">
        <f>SUM(D17:D21)</f>
        <v>984</v>
      </c>
      <c r="E32" s="4" t="str">
        <f t="shared" ref="E32:E38" si="1">IF(D32&lt;C32,$C$149,IF(D32&gt;C32,$A$149,$B$149))</f>
        <v>ì</v>
      </c>
    </row>
    <row r="33" spans="1:5" ht="15.6" thickTop="1">
      <c r="A33" t="s">
        <v>34</v>
      </c>
      <c r="C33">
        <f>SUM(C11:C16)</f>
        <v>944</v>
      </c>
      <c r="D33">
        <f>SUM(D11:D16)</f>
        <v>1024</v>
      </c>
      <c r="E33" s="4" t="str">
        <f t="shared" si="1"/>
        <v>î</v>
      </c>
    </row>
    <row r="34" spans="1:5" ht="15">
      <c r="A34" t="s">
        <v>42</v>
      </c>
      <c r="C34">
        <f>SUM(C22:C24)</f>
        <v>731</v>
      </c>
      <c r="D34">
        <f>SUM(D22:D24)</f>
        <v>689</v>
      </c>
      <c r="E34" s="4" t="str">
        <f t="shared" si="1"/>
        <v>ì</v>
      </c>
    </row>
    <row r="35" spans="1:5" ht="15">
      <c r="A35" t="s">
        <v>46</v>
      </c>
      <c r="C35">
        <f>SUM(C25:C28)</f>
        <v>411</v>
      </c>
      <c r="D35">
        <f>SUM(D25:D28)</f>
        <v>395</v>
      </c>
      <c r="E35" s="4" t="str">
        <f t="shared" si="1"/>
        <v>ì</v>
      </c>
    </row>
    <row r="36" spans="1:5" ht="15">
      <c r="A36" t="s">
        <v>24</v>
      </c>
      <c r="C36">
        <f>SUM(C2:C10)</f>
        <v>2095</v>
      </c>
      <c r="D36">
        <f>SUM(D2:D10)</f>
        <v>2313</v>
      </c>
      <c r="E36" s="4" t="str">
        <f t="shared" si="1"/>
        <v>î</v>
      </c>
    </row>
    <row r="37" spans="1:5" ht="15">
      <c r="E37" s="4"/>
    </row>
    <row r="38" spans="1:5" ht="15">
      <c r="A38" t="s">
        <v>76</v>
      </c>
      <c r="C38">
        <f>SUM(C32:C36)</f>
        <v>5240</v>
      </c>
      <c r="D38">
        <f>SUM(D32:D36)</f>
        <v>5405</v>
      </c>
      <c r="E38" s="4" t="str">
        <f t="shared" si="1"/>
        <v>î</v>
      </c>
    </row>
    <row r="39" spans="1:5" ht="15">
      <c r="E39" s="4"/>
    </row>
    <row r="149" spans="1:3">
      <c r="A149" t="s">
        <v>14</v>
      </c>
      <c r="B149" t="s">
        <v>12</v>
      </c>
      <c r="C149" t="s">
        <v>13</v>
      </c>
    </row>
  </sheetData>
  <conditionalFormatting sqref="E2:E32">
    <cfRule type="cellIs" dxfId="6" priority="11" stopIfTrue="1" operator="equal">
      <formula>$C$19</formula>
    </cfRule>
    <cfRule type="cellIs" dxfId="5" priority="12" stopIfTrue="1" operator="equal">
      <formula>$A$19</formula>
    </cfRule>
    <cfRule type="cellIs" dxfId="4" priority="13" stopIfTrue="1" operator="equal">
      <formula>$B$19</formula>
    </cfRule>
  </conditionalFormatting>
  <conditionalFormatting sqref="C2:D28">
    <cfRule type="cellIs" dxfId="3" priority="4" operator="lessThan">
      <formula>5</formula>
    </cfRule>
  </conditionalFormatting>
  <conditionalFormatting sqref="E33:E39">
    <cfRule type="cellIs" dxfId="2" priority="1" stopIfTrue="1" operator="equal">
      <formula>$C$19</formula>
    </cfRule>
    <cfRule type="cellIs" dxfId="1" priority="2" stopIfTrue="1" operator="equal">
      <formula>$A$19</formula>
    </cfRule>
    <cfRule type="cellIs" dxfId="0" priority="3" stopIfTrue="1" operator="equal">
      <formula>$B$19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N6540"/>
  <sheetViews>
    <sheetView topLeftCell="A6536" workbookViewId="0">
      <selection activeCell="A16" sqref="A16:C16"/>
    </sheetView>
  </sheetViews>
  <sheetFormatPr baseColWidth="10" defaultRowHeight="13.2"/>
  <cols>
    <col min="1" max="1" width="33.5546875" bestFit="1" customWidth="1"/>
    <col min="12" max="12" width="21.21875" customWidth="1"/>
    <col min="13" max="13" width="24" bestFit="1" customWidth="1"/>
    <col min="14" max="14" width="17.44140625" bestFit="1" customWidth="1"/>
    <col min="15" max="15" width="17.21875" bestFit="1" customWidth="1"/>
    <col min="16" max="16" width="16.77734375" bestFit="1" customWidth="1"/>
    <col min="17" max="17" width="15" bestFit="1" customWidth="1"/>
    <col min="18" max="18" width="23.77734375" bestFit="1" customWidth="1"/>
    <col min="19" max="19" width="17" bestFit="1" customWidth="1"/>
    <col min="20" max="20" width="17.77734375" bestFit="1" customWidth="1"/>
    <col min="21" max="21" width="14.77734375" bestFit="1" customWidth="1"/>
    <col min="22" max="22" width="25" bestFit="1" customWidth="1"/>
    <col min="23" max="23" width="15.77734375" bestFit="1" customWidth="1"/>
    <col min="24" max="24" width="20.21875" bestFit="1" customWidth="1"/>
    <col min="25" max="25" width="17" bestFit="1" customWidth="1"/>
    <col min="26" max="26" width="18.21875" bestFit="1" customWidth="1"/>
    <col min="27" max="27" width="27.21875" bestFit="1" customWidth="1"/>
    <col min="28" max="28" width="23.5546875" bestFit="1" customWidth="1"/>
    <col min="29" max="29" width="16.21875" bestFit="1" customWidth="1"/>
    <col min="30" max="30" width="29.44140625" bestFit="1" customWidth="1"/>
    <col min="31" max="31" width="17" bestFit="1" customWidth="1"/>
    <col min="32" max="32" width="14" bestFit="1" customWidth="1"/>
    <col min="33" max="33" width="14.77734375" bestFit="1" customWidth="1"/>
    <col min="34" max="34" width="15.21875" bestFit="1" customWidth="1"/>
    <col min="35" max="35" width="15.5546875" bestFit="1" customWidth="1"/>
    <col min="36" max="37" width="23" bestFit="1" customWidth="1"/>
    <col min="38" max="38" width="21.77734375" bestFit="1" customWidth="1"/>
    <col min="39" max="39" width="17" bestFit="1" customWidth="1"/>
    <col min="40" max="40" width="6" customWidth="1"/>
    <col min="41" max="41" width="13.21875" bestFit="1" customWidth="1"/>
  </cols>
  <sheetData>
    <row r="1" spans="1:14">
      <c r="A1" t="s">
        <v>77</v>
      </c>
      <c r="B1" t="s">
        <v>1</v>
      </c>
      <c r="C1" t="s">
        <v>172</v>
      </c>
      <c r="D1" t="s">
        <v>173</v>
      </c>
      <c r="E1" t="s">
        <v>174</v>
      </c>
    </row>
    <row r="2" spans="1:14">
      <c r="A2" t="str">
        <f>VLOOKUP(C2,Nomen2!$A$1:$E$34,2,0)</f>
        <v>BASSIN DE ROUEN</v>
      </c>
      <c r="B2">
        <f>VLOOKUP(C2,Nomen2!$A$1:$E$34,3,0)</f>
        <v>28101</v>
      </c>
      <c r="C2">
        <v>2801</v>
      </c>
      <c r="D2" t="s">
        <v>175</v>
      </c>
      <c r="E2">
        <v>265</v>
      </c>
    </row>
    <row r="3" spans="1:14">
      <c r="A3" t="str">
        <f>VLOOKUP(C3,Nomen2!$A$1:$E$34,2,0)</f>
        <v>BASSIN DE ROUEN</v>
      </c>
      <c r="B3">
        <f>VLOOKUP(C3,Nomen2!$A$1:$E$34,3,0)</f>
        <v>28101</v>
      </c>
      <c r="C3">
        <v>2801</v>
      </c>
      <c r="D3" t="s">
        <v>188</v>
      </c>
      <c r="E3">
        <v>209</v>
      </c>
    </row>
    <row r="4" spans="1:14">
      <c r="A4" t="str">
        <f>VLOOKUP(C4,Nomen2!$A$1:$E$34,2,0)</f>
        <v>BASSIN DE ROUEN</v>
      </c>
      <c r="B4">
        <f>VLOOKUP(C4,Nomen2!$A$1:$E$34,3,0)</f>
        <v>28101</v>
      </c>
      <c r="C4">
        <v>2801</v>
      </c>
      <c r="D4" t="s">
        <v>195</v>
      </c>
      <c r="E4">
        <v>164</v>
      </c>
    </row>
    <row r="5" spans="1:14">
      <c r="A5" t="str">
        <f>VLOOKUP(C5,Nomen2!$A$1:$E$34,2,0)</f>
        <v>BASSIN DE ROUEN</v>
      </c>
      <c r="B5">
        <f>VLOOKUP(C5,Nomen2!$A$1:$E$34,3,0)</f>
        <v>28101</v>
      </c>
      <c r="C5">
        <v>2801</v>
      </c>
      <c r="D5" t="s">
        <v>185</v>
      </c>
      <c r="E5">
        <v>123</v>
      </c>
    </row>
    <row r="6" spans="1:14">
      <c r="A6" t="str">
        <f>VLOOKUP(C6,Nomen2!$A$1:$E$34,2,0)</f>
        <v>BASSIN DE ROUEN</v>
      </c>
      <c r="B6">
        <f>VLOOKUP(C6,Nomen2!$A$1:$E$34,3,0)</f>
        <v>28101</v>
      </c>
      <c r="C6">
        <v>2801</v>
      </c>
      <c r="D6" t="s">
        <v>178</v>
      </c>
      <c r="E6">
        <v>111</v>
      </c>
      <c r="L6" s="68"/>
      <c r="M6" s="69"/>
      <c r="N6" s="70"/>
    </row>
    <row r="7" spans="1:14">
      <c r="A7" t="str">
        <f>VLOOKUP(C7,Nomen2!$A$1:$E$34,2,0)</f>
        <v>BASSIN DE ROUEN</v>
      </c>
      <c r="B7">
        <f>VLOOKUP(C7,Nomen2!$A$1:$E$34,3,0)</f>
        <v>28101</v>
      </c>
      <c r="C7">
        <v>2801</v>
      </c>
      <c r="D7" t="s">
        <v>184</v>
      </c>
      <c r="E7">
        <v>86</v>
      </c>
      <c r="L7" s="71"/>
      <c r="M7" s="72"/>
      <c r="N7" s="73"/>
    </row>
    <row r="8" spans="1:14">
      <c r="A8" t="str">
        <f>VLOOKUP(C8,Nomen2!$A$1:$E$34,2,0)</f>
        <v>BASSIN DE ROUEN</v>
      </c>
      <c r="B8">
        <f>VLOOKUP(C8,Nomen2!$A$1:$E$34,3,0)</f>
        <v>28101</v>
      </c>
      <c r="C8">
        <v>2801</v>
      </c>
      <c r="D8" t="s">
        <v>183</v>
      </c>
      <c r="E8">
        <v>83</v>
      </c>
      <c r="L8" s="71"/>
      <c r="M8" s="72"/>
      <c r="N8" s="73"/>
    </row>
    <row r="9" spans="1:14">
      <c r="A9" t="str">
        <f>VLOOKUP(C9,Nomen2!$A$1:$E$34,2,0)</f>
        <v>BASSIN DE ROUEN</v>
      </c>
      <c r="B9">
        <f>VLOOKUP(C9,Nomen2!$A$1:$E$34,3,0)</f>
        <v>28101</v>
      </c>
      <c r="C9">
        <v>2801</v>
      </c>
      <c r="D9" t="s">
        <v>193</v>
      </c>
      <c r="E9">
        <v>82</v>
      </c>
      <c r="L9" s="71"/>
      <c r="M9" s="72"/>
      <c r="N9" s="73"/>
    </row>
    <row r="10" spans="1:14">
      <c r="A10" t="str">
        <f>VLOOKUP(C10,Nomen2!$A$1:$E$34,2,0)</f>
        <v>BASSIN DE ROUEN</v>
      </c>
      <c r="B10">
        <f>VLOOKUP(C10,Nomen2!$A$1:$E$34,3,0)</f>
        <v>28101</v>
      </c>
      <c r="C10">
        <v>2801</v>
      </c>
      <c r="D10" t="s">
        <v>176</v>
      </c>
      <c r="E10">
        <v>82</v>
      </c>
      <c r="L10" s="71"/>
      <c r="M10" s="72"/>
      <c r="N10" s="73"/>
    </row>
    <row r="11" spans="1:14">
      <c r="A11" t="str">
        <f>VLOOKUP(C11,Nomen2!$A$1:$E$34,2,0)</f>
        <v>BASSIN DE ROUEN</v>
      </c>
      <c r="B11">
        <f>VLOOKUP(C11,Nomen2!$A$1:$E$34,3,0)</f>
        <v>28101</v>
      </c>
      <c r="C11">
        <v>2801</v>
      </c>
      <c r="D11" t="s">
        <v>177</v>
      </c>
      <c r="E11">
        <v>74</v>
      </c>
      <c r="L11" s="71"/>
      <c r="M11" s="72"/>
      <c r="N11" s="73"/>
    </row>
    <row r="12" spans="1:14">
      <c r="A12" t="str">
        <f>VLOOKUP(C12,Nomen2!$A$1:$E$34,2,0)</f>
        <v>BASSIN DE ROUEN</v>
      </c>
      <c r="B12">
        <f>VLOOKUP(C12,Nomen2!$A$1:$E$34,3,0)</f>
        <v>28101</v>
      </c>
      <c r="C12">
        <v>2801</v>
      </c>
      <c r="D12" t="s">
        <v>179</v>
      </c>
      <c r="E12">
        <v>71</v>
      </c>
      <c r="L12" s="71"/>
      <c r="M12" s="72"/>
      <c r="N12" s="73"/>
    </row>
    <row r="13" spans="1:14">
      <c r="A13" t="str">
        <f>VLOOKUP(C13,Nomen2!$A$1:$E$34,2,0)</f>
        <v>BASSIN DE ROUEN</v>
      </c>
      <c r="B13">
        <f>VLOOKUP(C13,Nomen2!$A$1:$E$34,3,0)</f>
        <v>28101</v>
      </c>
      <c r="C13">
        <v>2801</v>
      </c>
      <c r="D13" t="s">
        <v>187</v>
      </c>
      <c r="E13">
        <v>65</v>
      </c>
      <c r="L13" s="71"/>
      <c r="M13" s="72"/>
      <c r="N13" s="73"/>
    </row>
    <row r="14" spans="1:14">
      <c r="A14" t="str">
        <f>VLOOKUP(C14,Nomen2!$A$1:$E$34,2,0)</f>
        <v>BASSIN DE ROUEN</v>
      </c>
      <c r="B14">
        <f>VLOOKUP(C14,Nomen2!$A$1:$E$34,3,0)</f>
        <v>28101</v>
      </c>
      <c r="C14">
        <v>2801</v>
      </c>
      <c r="D14" t="s">
        <v>182</v>
      </c>
      <c r="E14">
        <v>65</v>
      </c>
      <c r="L14" s="71"/>
      <c r="M14" s="72"/>
      <c r="N14" s="73"/>
    </row>
    <row r="15" spans="1:14">
      <c r="A15" t="str">
        <f>VLOOKUP(C15,Nomen2!$A$1:$E$34,2,0)</f>
        <v>BASSIN DE ROUEN</v>
      </c>
      <c r="B15">
        <f>VLOOKUP(C15,Nomen2!$A$1:$E$34,3,0)</f>
        <v>28101</v>
      </c>
      <c r="C15">
        <v>2801</v>
      </c>
      <c r="D15" t="s">
        <v>194</v>
      </c>
      <c r="E15">
        <v>60</v>
      </c>
      <c r="L15" s="71"/>
      <c r="M15" s="72"/>
      <c r="N15" s="73"/>
    </row>
    <row r="16" spans="1:14">
      <c r="A16" t="str">
        <f>VLOOKUP(C16,Nomen2!$A$1:$E$34,2,0)</f>
        <v>BASSIN DE ROUEN</v>
      </c>
      <c r="B16">
        <f>VLOOKUP(C16,Nomen2!$A$1:$E$34,3,0)</f>
        <v>28101</v>
      </c>
      <c r="C16">
        <v>2801</v>
      </c>
      <c r="D16" t="s">
        <v>199</v>
      </c>
      <c r="E16">
        <v>57</v>
      </c>
      <c r="L16" s="71"/>
      <c r="M16" s="72"/>
      <c r="N16" s="73"/>
    </row>
    <row r="17" spans="1:14">
      <c r="A17" t="str">
        <f>VLOOKUP(C17,Nomen2!$A$1:$E$34,2,0)</f>
        <v>BASSIN DE ROUEN</v>
      </c>
      <c r="B17">
        <f>VLOOKUP(C17,Nomen2!$A$1:$E$34,3,0)</f>
        <v>28101</v>
      </c>
      <c r="C17">
        <v>2801</v>
      </c>
      <c r="D17" t="s">
        <v>191</v>
      </c>
      <c r="E17">
        <v>56</v>
      </c>
      <c r="L17" s="71"/>
      <c r="M17" s="72"/>
      <c r="N17" s="73"/>
    </row>
    <row r="18" spans="1:14">
      <c r="A18" t="str">
        <f>VLOOKUP(C18,Nomen2!$A$1:$E$34,2,0)</f>
        <v>BASSIN DE ROUEN</v>
      </c>
      <c r="B18">
        <f>VLOOKUP(C18,Nomen2!$A$1:$E$34,3,0)</f>
        <v>28101</v>
      </c>
      <c r="C18">
        <v>2801</v>
      </c>
      <c r="D18" t="s">
        <v>197</v>
      </c>
      <c r="E18">
        <v>55</v>
      </c>
      <c r="L18" s="71"/>
      <c r="M18" s="72"/>
      <c r="N18" s="73"/>
    </row>
    <row r="19" spans="1:14">
      <c r="A19" t="str">
        <f>VLOOKUP(C19,Nomen2!$A$1:$E$34,2,0)</f>
        <v>BASSIN DE ROUEN</v>
      </c>
      <c r="B19">
        <f>VLOOKUP(C19,Nomen2!$A$1:$E$34,3,0)</f>
        <v>28101</v>
      </c>
      <c r="C19">
        <v>2801</v>
      </c>
      <c r="D19" t="s">
        <v>181</v>
      </c>
      <c r="E19">
        <v>54</v>
      </c>
      <c r="L19" s="71"/>
      <c r="M19" s="72"/>
      <c r="N19" s="73"/>
    </row>
    <row r="20" spans="1:14">
      <c r="A20" t="str">
        <f>VLOOKUP(C20,Nomen2!$A$1:$E$34,2,0)</f>
        <v>BASSIN DE ROUEN</v>
      </c>
      <c r="B20">
        <f>VLOOKUP(C20,Nomen2!$A$1:$E$34,3,0)</f>
        <v>28101</v>
      </c>
      <c r="C20">
        <v>2801</v>
      </c>
      <c r="D20" t="s">
        <v>189</v>
      </c>
      <c r="E20">
        <v>46</v>
      </c>
      <c r="L20" s="71"/>
      <c r="M20" s="72"/>
      <c r="N20" s="73"/>
    </row>
    <row r="21" spans="1:14">
      <c r="A21" t="str">
        <f>VLOOKUP(C21,Nomen2!$A$1:$E$34,2,0)</f>
        <v>BASSIN DE ROUEN</v>
      </c>
      <c r="B21">
        <f>VLOOKUP(C21,Nomen2!$A$1:$E$34,3,0)</f>
        <v>28101</v>
      </c>
      <c r="C21">
        <v>2801</v>
      </c>
      <c r="D21" t="s">
        <v>211</v>
      </c>
      <c r="E21">
        <v>46</v>
      </c>
      <c r="L21" s="71"/>
      <c r="M21" s="72"/>
      <c r="N21" s="73"/>
    </row>
    <row r="22" spans="1:14">
      <c r="A22" t="str">
        <f>VLOOKUP(C22,Nomen2!$A$1:$E$34,2,0)</f>
        <v>BASSIN DE ROUEN</v>
      </c>
      <c r="B22">
        <f>VLOOKUP(C22,Nomen2!$A$1:$E$34,3,0)</f>
        <v>28101</v>
      </c>
      <c r="C22">
        <v>2801</v>
      </c>
      <c r="D22" t="s">
        <v>204</v>
      </c>
      <c r="E22">
        <v>41</v>
      </c>
      <c r="L22" s="71"/>
      <c r="M22" s="72"/>
      <c r="N22" s="73"/>
    </row>
    <row r="23" spans="1:14">
      <c r="A23" t="str">
        <f>VLOOKUP(C23,Nomen2!$A$1:$E$34,2,0)</f>
        <v>BASSIN DE ROUEN</v>
      </c>
      <c r="B23">
        <f>VLOOKUP(C23,Nomen2!$A$1:$E$34,3,0)</f>
        <v>28101</v>
      </c>
      <c r="C23">
        <v>2801</v>
      </c>
      <c r="D23" t="s">
        <v>201</v>
      </c>
      <c r="E23">
        <v>35</v>
      </c>
      <c r="L23" s="74"/>
      <c r="M23" s="75"/>
      <c r="N23" s="76"/>
    </row>
    <row r="24" spans="1:14">
      <c r="A24" t="str">
        <f>VLOOKUP(C24,Nomen2!$A$1:$E$34,2,0)</f>
        <v>BASSIN DE ROUEN</v>
      </c>
      <c r="B24">
        <f>VLOOKUP(C24,Nomen2!$A$1:$E$34,3,0)</f>
        <v>28101</v>
      </c>
      <c r="C24">
        <v>2801</v>
      </c>
      <c r="D24" t="s">
        <v>200</v>
      </c>
      <c r="E24">
        <v>34</v>
      </c>
    </row>
    <row r="25" spans="1:14">
      <c r="A25" t="str">
        <f>VLOOKUP(C25,Nomen2!$A$1:$E$34,2,0)</f>
        <v>BASSIN DE ROUEN</v>
      </c>
      <c r="B25">
        <f>VLOOKUP(C25,Nomen2!$A$1:$E$34,3,0)</f>
        <v>28101</v>
      </c>
      <c r="C25">
        <v>2801</v>
      </c>
      <c r="D25" t="s">
        <v>192</v>
      </c>
      <c r="E25">
        <v>33</v>
      </c>
    </row>
    <row r="26" spans="1:14">
      <c r="A26" t="str">
        <f>VLOOKUP(C26,Nomen2!$A$1:$E$34,2,0)</f>
        <v>BASSIN DE ROUEN</v>
      </c>
      <c r="B26">
        <f>VLOOKUP(C26,Nomen2!$A$1:$E$34,3,0)</f>
        <v>28101</v>
      </c>
      <c r="C26">
        <v>2801</v>
      </c>
      <c r="D26" t="s">
        <v>180</v>
      </c>
      <c r="E26">
        <v>32</v>
      </c>
    </row>
    <row r="27" spans="1:14">
      <c r="A27" t="str">
        <f>VLOOKUP(C27,Nomen2!$A$1:$E$34,2,0)</f>
        <v>BASSIN DE ROUEN</v>
      </c>
      <c r="B27">
        <f>VLOOKUP(C27,Nomen2!$A$1:$E$34,3,0)</f>
        <v>28101</v>
      </c>
      <c r="C27">
        <v>2801</v>
      </c>
      <c r="D27" t="s">
        <v>196</v>
      </c>
      <c r="E27">
        <v>31</v>
      </c>
    </row>
    <row r="28" spans="1:14">
      <c r="A28" t="str">
        <f>VLOOKUP(C28,Nomen2!$A$1:$E$34,2,0)</f>
        <v>BASSIN DE ROUEN</v>
      </c>
      <c r="B28">
        <f>VLOOKUP(C28,Nomen2!$A$1:$E$34,3,0)</f>
        <v>28101</v>
      </c>
      <c r="C28">
        <v>2801</v>
      </c>
      <c r="D28" t="s">
        <v>216</v>
      </c>
      <c r="E28">
        <v>31</v>
      </c>
    </row>
    <row r="29" spans="1:14">
      <c r="A29" t="str">
        <f>VLOOKUP(C29,Nomen2!$A$1:$E$34,2,0)</f>
        <v>BASSIN DE ROUEN</v>
      </c>
      <c r="B29">
        <f>VLOOKUP(C29,Nomen2!$A$1:$E$34,3,0)</f>
        <v>28101</v>
      </c>
      <c r="C29">
        <v>2801</v>
      </c>
      <c r="D29" t="s">
        <v>230</v>
      </c>
      <c r="E29">
        <v>31</v>
      </c>
    </row>
    <row r="30" spans="1:14">
      <c r="A30" t="str">
        <f>VLOOKUP(C30,Nomen2!$A$1:$E$34,2,0)</f>
        <v>BASSIN DE ROUEN</v>
      </c>
      <c r="B30">
        <f>VLOOKUP(C30,Nomen2!$A$1:$E$34,3,0)</f>
        <v>28101</v>
      </c>
      <c r="C30">
        <v>2801</v>
      </c>
      <c r="D30" t="s">
        <v>190</v>
      </c>
      <c r="E30">
        <v>30</v>
      </c>
    </row>
    <row r="31" spans="1:14">
      <c r="A31" t="str">
        <f>VLOOKUP(C31,Nomen2!$A$1:$E$34,2,0)</f>
        <v>BASSIN DE ROUEN</v>
      </c>
      <c r="B31">
        <f>VLOOKUP(C31,Nomen2!$A$1:$E$34,3,0)</f>
        <v>28101</v>
      </c>
      <c r="C31">
        <v>2801</v>
      </c>
      <c r="D31" t="s">
        <v>238</v>
      </c>
      <c r="E31">
        <v>30</v>
      </c>
    </row>
    <row r="32" spans="1:14">
      <c r="A32" t="str">
        <f>VLOOKUP(C32,Nomen2!$A$1:$E$34,2,0)</f>
        <v>BASSIN DE ROUEN</v>
      </c>
      <c r="B32">
        <f>VLOOKUP(C32,Nomen2!$A$1:$E$34,3,0)</f>
        <v>28101</v>
      </c>
      <c r="C32">
        <v>2801</v>
      </c>
      <c r="D32" t="s">
        <v>198</v>
      </c>
      <c r="E32">
        <v>30</v>
      </c>
    </row>
    <row r="33" spans="1:5">
      <c r="A33" t="str">
        <f>VLOOKUP(C33,Nomen2!$A$1:$E$34,2,0)</f>
        <v>BASSIN DE ROUEN</v>
      </c>
      <c r="B33">
        <f>VLOOKUP(C33,Nomen2!$A$1:$E$34,3,0)</f>
        <v>28101</v>
      </c>
      <c r="C33">
        <v>2801</v>
      </c>
      <c r="D33" t="s">
        <v>186</v>
      </c>
      <c r="E33">
        <v>28</v>
      </c>
    </row>
    <row r="34" spans="1:5">
      <c r="A34" t="str">
        <f>VLOOKUP(C34,Nomen2!$A$1:$E$34,2,0)</f>
        <v>BASSIN DE ROUEN</v>
      </c>
      <c r="B34">
        <f>VLOOKUP(C34,Nomen2!$A$1:$E$34,3,0)</f>
        <v>28101</v>
      </c>
      <c r="C34">
        <v>2801</v>
      </c>
      <c r="D34" t="s">
        <v>206</v>
      </c>
      <c r="E34">
        <v>27</v>
      </c>
    </row>
    <row r="35" spans="1:5">
      <c r="A35" t="str">
        <f>VLOOKUP(C35,Nomen2!$A$1:$E$34,2,0)</f>
        <v>BASSIN DE ROUEN</v>
      </c>
      <c r="B35">
        <f>VLOOKUP(C35,Nomen2!$A$1:$E$34,3,0)</f>
        <v>28101</v>
      </c>
      <c r="C35">
        <v>2801</v>
      </c>
      <c r="D35" t="s">
        <v>255</v>
      </c>
      <c r="E35">
        <v>27</v>
      </c>
    </row>
    <row r="36" spans="1:5">
      <c r="A36" t="str">
        <f>VLOOKUP(C36,Nomen2!$A$1:$E$34,2,0)</f>
        <v>BASSIN DE ROUEN</v>
      </c>
      <c r="B36">
        <f>VLOOKUP(C36,Nomen2!$A$1:$E$34,3,0)</f>
        <v>28101</v>
      </c>
      <c r="C36">
        <v>2801</v>
      </c>
      <c r="D36" t="s">
        <v>208</v>
      </c>
      <c r="E36">
        <v>26</v>
      </c>
    </row>
    <row r="37" spans="1:5">
      <c r="A37" t="str">
        <f>VLOOKUP(C37,Nomen2!$A$1:$E$34,2,0)</f>
        <v>BASSIN DE ROUEN</v>
      </c>
      <c r="B37">
        <f>VLOOKUP(C37,Nomen2!$A$1:$E$34,3,0)</f>
        <v>28101</v>
      </c>
      <c r="C37">
        <v>2801</v>
      </c>
      <c r="D37" t="s">
        <v>253</v>
      </c>
      <c r="E37">
        <v>22</v>
      </c>
    </row>
    <row r="38" spans="1:5">
      <c r="A38" t="str">
        <f>VLOOKUP(C38,Nomen2!$A$1:$E$34,2,0)</f>
        <v>BASSIN DE ROUEN</v>
      </c>
      <c r="B38">
        <f>VLOOKUP(C38,Nomen2!$A$1:$E$34,3,0)</f>
        <v>28101</v>
      </c>
      <c r="C38">
        <v>2801</v>
      </c>
      <c r="D38" t="s">
        <v>229</v>
      </c>
      <c r="E38">
        <v>22</v>
      </c>
    </row>
    <row r="39" spans="1:5">
      <c r="A39" t="str">
        <f>VLOOKUP(C39,Nomen2!$A$1:$E$34,2,0)</f>
        <v>BASSIN DE ROUEN</v>
      </c>
      <c r="B39">
        <f>VLOOKUP(C39,Nomen2!$A$1:$E$34,3,0)</f>
        <v>28101</v>
      </c>
      <c r="C39">
        <v>2801</v>
      </c>
      <c r="D39" t="s">
        <v>217</v>
      </c>
      <c r="E39">
        <v>21</v>
      </c>
    </row>
    <row r="40" spans="1:5">
      <c r="A40" t="str">
        <f>VLOOKUP(C40,Nomen2!$A$1:$E$34,2,0)</f>
        <v>BASSIN DE ROUEN</v>
      </c>
      <c r="B40">
        <f>VLOOKUP(C40,Nomen2!$A$1:$E$34,3,0)</f>
        <v>28101</v>
      </c>
      <c r="C40">
        <v>2801</v>
      </c>
      <c r="D40" t="s">
        <v>215</v>
      </c>
      <c r="E40">
        <v>21</v>
      </c>
    </row>
    <row r="41" spans="1:5">
      <c r="A41" t="str">
        <f>VLOOKUP(C41,Nomen2!$A$1:$E$34,2,0)</f>
        <v>BASSIN DE ROUEN</v>
      </c>
      <c r="B41">
        <f>VLOOKUP(C41,Nomen2!$A$1:$E$34,3,0)</f>
        <v>28101</v>
      </c>
      <c r="C41">
        <v>2801</v>
      </c>
      <c r="D41" t="s">
        <v>212</v>
      </c>
      <c r="E41">
        <v>19</v>
      </c>
    </row>
    <row r="42" spans="1:5">
      <c r="A42" t="str">
        <f>VLOOKUP(C42,Nomen2!$A$1:$E$34,2,0)</f>
        <v>BASSIN DE ROUEN</v>
      </c>
      <c r="B42">
        <f>VLOOKUP(C42,Nomen2!$A$1:$E$34,3,0)</f>
        <v>28101</v>
      </c>
      <c r="C42">
        <v>2801</v>
      </c>
      <c r="D42" t="s">
        <v>222</v>
      </c>
      <c r="E42">
        <v>19</v>
      </c>
    </row>
    <row r="43" spans="1:5">
      <c r="A43" t="str">
        <f>VLOOKUP(C43,Nomen2!$A$1:$E$34,2,0)</f>
        <v>BASSIN DE ROUEN</v>
      </c>
      <c r="B43">
        <f>VLOOKUP(C43,Nomen2!$A$1:$E$34,3,0)</f>
        <v>28101</v>
      </c>
      <c r="C43">
        <v>2801</v>
      </c>
      <c r="D43" t="s">
        <v>243</v>
      </c>
      <c r="E43">
        <v>19</v>
      </c>
    </row>
    <row r="44" spans="1:5">
      <c r="A44" t="str">
        <f>VLOOKUP(C44,Nomen2!$A$1:$E$34,2,0)</f>
        <v>BASSIN DE ROUEN</v>
      </c>
      <c r="B44">
        <f>VLOOKUP(C44,Nomen2!$A$1:$E$34,3,0)</f>
        <v>28101</v>
      </c>
      <c r="C44">
        <v>2801</v>
      </c>
      <c r="D44" t="s">
        <v>213</v>
      </c>
      <c r="E44">
        <v>18</v>
      </c>
    </row>
    <row r="45" spans="1:5">
      <c r="A45" t="str">
        <f>VLOOKUP(C45,Nomen2!$A$1:$E$34,2,0)</f>
        <v>BASSIN DE ROUEN</v>
      </c>
      <c r="B45">
        <f>VLOOKUP(C45,Nomen2!$A$1:$E$34,3,0)</f>
        <v>28101</v>
      </c>
      <c r="C45">
        <v>2801</v>
      </c>
      <c r="D45" t="s">
        <v>221</v>
      </c>
      <c r="E45">
        <v>17</v>
      </c>
    </row>
    <row r="46" spans="1:5">
      <c r="A46" t="str">
        <f>VLOOKUP(C46,Nomen2!$A$1:$E$34,2,0)</f>
        <v>BASSIN DE ROUEN</v>
      </c>
      <c r="B46">
        <f>VLOOKUP(C46,Nomen2!$A$1:$E$34,3,0)</f>
        <v>28101</v>
      </c>
      <c r="C46">
        <v>2801</v>
      </c>
      <c r="D46" t="s">
        <v>218</v>
      </c>
      <c r="E46">
        <v>16</v>
      </c>
    </row>
    <row r="47" spans="1:5">
      <c r="A47" t="str">
        <f>VLOOKUP(C47,Nomen2!$A$1:$E$34,2,0)</f>
        <v>BASSIN DE ROUEN</v>
      </c>
      <c r="B47">
        <f>VLOOKUP(C47,Nomen2!$A$1:$E$34,3,0)</f>
        <v>28101</v>
      </c>
      <c r="C47">
        <v>2801</v>
      </c>
      <c r="D47" t="s">
        <v>207</v>
      </c>
      <c r="E47">
        <v>16</v>
      </c>
    </row>
    <row r="48" spans="1:5">
      <c r="A48" t="str">
        <f>VLOOKUP(C48,Nomen2!$A$1:$E$34,2,0)</f>
        <v>BASSIN DE ROUEN</v>
      </c>
      <c r="B48">
        <f>VLOOKUP(C48,Nomen2!$A$1:$E$34,3,0)</f>
        <v>28101</v>
      </c>
      <c r="C48">
        <v>2801</v>
      </c>
      <c r="D48" t="s">
        <v>228</v>
      </c>
      <c r="E48">
        <v>16</v>
      </c>
    </row>
    <row r="49" spans="1:5">
      <c r="A49" t="str">
        <f>VLOOKUP(C49,Nomen2!$A$1:$E$34,2,0)</f>
        <v>BASSIN DE ROUEN</v>
      </c>
      <c r="B49">
        <f>VLOOKUP(C49,Nomen2!$A$1:$E$34,3,0)</f>
        <v>28101</v>
      </c>
      <c r="C49">
        <v>2801</v>
      </c>
      <c r="D49" t="s">
        <v>288</v>
      </c>
      <c r="E49">
        <v>16</v>
      </c>
    </row>
    <row r="50" spans="1:5">
      <c r="A50" t="str">
        <f>VLOOKUP(C50,Nomen2!$A$1:$E$34,2,0)</f>
        <v>BASSIN DE ROUEN</v>
      </c>
      <c r="B50">
        <f>VLOOKUP(C50,Nomen2!$A$1:$E$34,3,0)</f>
        <v>28101</v>
      </c>
      <c r="C50">
        <v>2801</v>
      </c>
      <c r="D50" t="s">
        <v>223</v>
      </c>
      <c r="E50">
        <v>15</v>
      </c>
    </row>
    <row r="51" spans="1:5">
      <c r="A51" t="str">
        <f>VLOOKUP(C51,Nomen2!$A$1:$E$34,2,0)</f>
        <v>BASSIN DE ROUEN</v>
      </c>
      <c r="B51">
        <f>VLOOKUP(C51,Nomen2!$A$1:$E$34,3,0)</f>
        <v>28101</v>
      </c>
      <c r="C51">
        <v>2801</v>
      </c>
      <c r="D51" t="s">
        <v>265</v>
      </c>
      <c r="E51">
        <v>15</v>
      </c>
    </row>
    <row r="52" spans="1:5">
      <c r="A52" t="str">
        <f>VLOOKUP(C52,Nomen2!$A$1:$E$34,2,0)</f>
        <v>BASSIN DE ROUEN</v>
      </c>
      <c r="B52">
        <f>VLOOKUP(C52,Nomen2!$A$1:$E$34,3,0)</f>
        <v>28101</v>
      </c>
      <c r="C52">
        <v>2801</v>
      </c>
      <c r="D52" t="s">
        <v>233</v>
      </c>
      <c r="E52">
        <v>14</v>
      </c>
    </row>
    <row r="53" spans="1:5">
      <c r="A53" t="str">
        <f>VLOOKUP(C53,Nomen2!$A$1:$E$34,2,0)</f>
        <v>BASSIN DE ROUEN</v>
      </c>
      <c r="B53">
        <f>VLOOKUP(C53,Nomen2!$A$1:$E$34,3,0)</f>
        <v>28101</v>
      </c>
      <c r="C53">
        <v>2801</v>
      </c>
      <c r="D53" t="s">
        <v>240</v>
      </c>
      <c r="E53">
        <v>14</v>
      </c>
    </row>
    <row r="54" spans="1:5">
      <c r="A54" t="str">
        <f>VLOOKUP(C54,Nomen2!$A$1:$E$34,2,0)</f>
        <v>BASSIN DE ROUEN</v>
      </c>
      <c r="B54">
        <f>VLOOKUP(C54,Nomen2!$A$1:$E$34,3,0)</f>
        <v>28101</v>
      </c>
      <c r="C54">
        <v>2801</v>
      </c>
      <c r="D54" t="s">
        <v>231</v>
      </c>
      <c r="E54">
        <v>14</v>
      </c>
    </row>
    <row r="55" spans="1:5">
      <c r="A55" t="str">
        <f>VLOOKUP(C55,Nomen2!$A$1:$E$34,2,0)</f>
        <v>BASSIN DE ROUEN</v>
      </c>
      <c r="B55">
        <f>VLOOKUP(C55,Nomen2!$A$1:$E$34,3,0)</f>
        <v>28101</v>
      </c>
      <c r="C55">
        <v>2801</v>
      </c>
      <c r="D55" t="s">
        <v>219</v>
      </c>
      <c r="E55">
        <v>14</v>
      </c>
    </row>
    <row r="56" spans="1:5">
      <c r="A56" t="str">
        <f>VLOOKUP(C56,Nomen2!$A$1:$E$34,2,0)</f>
        <v>BASSIN DE ROUEN</v>
      </c>
      <c r="B56">
        <f>VLOOKUP(C56,Nomen2!$A$1:$E$34,3,0)</f>
        <v>28101</v>
      </c>
      <c r="C56">
        <v>2801</v>
      </c>
      <c r="D56" t="s">
        <v>203</v>
      </c>
      <c r="E56">
        <v>14</v>
      </c>
    </row>
    <row r="57" spans="1:5">
      <c r="A57" t="str">
        <f>VLOOKUP(C57,Nomen2!$A$1:$E$34,2,0)</f>
        <v>BASSIN DE ROUEN</v>
      </c>
      <c r="B57">
        <f>VLOOKUP(C57,Nomen2!$A$1:$E$34,3,0)</f>
        <v>28101</v>
      </c>
      <c r="C57">
        <v>2801</v>
      </c>
      <c r="D57" t="s">
        <v>220</v>
      </c>
      <c r="E57">
        <v>14</v>
      </c>
    </row>
    <row r="58" spans="1:5">
      <c r="A58" t="str">
        <f>VLOOKUP(C58,Nomen2!$A$1:$E$34,2,0)</f>
        <v>BASSIN DE ROUEN</v>
      </c>
      <c r="B58">
        <f>VLOOKUP(C58,Nomen2!$A$1:$E$34,3,0)</f>
        <v>28101</v>
      </c>
      <c r="C58">
        <v>2801</v>
      </c>
      <c r="D58" t="s">
        <v>302</v>
      </c>
      <c r="E58">
        <v>13</v>
      </c>
    </row>
    <row r="59" spans="1:5">
      <c r="A59" t="str">
        <f>VLOOKUP(C59,Nomen2!$A$1:$E$34,2,0)</f>
        <v>BASSIN DE ROUEN</v>
      </c>
      <c r="B59">
        <f>VLOOKUP(C59,Nomen2!$A$1:$E$34,3,0)</f>
        <v>28101</v>
      </c>
      <c r="C59">
        <v>2801</v>
      </c>
      <c r="D59" t="s">
        <v>287</v>
      </c>
      <c r="E59">
        <v>13</v>
      </c>
    </row>
    <row r="60" spans="1:5">
      <c r="A60" t="str">
        <f>VLOOKUP(C60,Nomen2!$A$1:$E$34,2,0)</f>
        <v>BASSIN DE ROUEN</v>
      </c>
      <c r="B60">
        <f>VLOOKUP(C60,Nomen2!$A$1:$E$34,3,0)</f>
        <v>28101</v>
      </c>
      <c r="C60">
        <v>2801</v>
      </c>
      <c r="D60" t="s">
        <v>256</v>
      </c>
      <c r="E60">
        <v>12</v>
      </c>
    </row>
    <row r="61" spans="1:5">
      <c r="A61" t="str">
        <f>VLOOKUP(C61,Nomen2!$A$1:$E$34,2,0)</f>
        <v>BASSIN DE ROUEN</v>
      </c>
      <c r="B61">
        <f>VLOOKUP(C61,Nomen2!$A$1:$E$34,3,0)</f>
        <v>28101</v>
      </c>
      <c r="C61">
        <v>2801</v>
      </c>
      <c r="D61" t="s">
        <v>224</v>
      </c>
      <c r="E61">
        <v>12</v>
      </c>
    </row>
    <row r="62" spans="1:5">
      <c r="A62" t="str">
        <f>VLOOKUP(C62,Nomen2!$A$1:$E$34,2,0)</f>
        <v>BASSIN DE ROUEN</v>
      </c>
      <c r="B62">
        <f>VLOOKUP(C62,Nomen2!$A$1:$E$34,3,0)</f>
        <v>28101</v>
      </c>
      <c r="C62">
        <v>2801</v>
      </c>
      <c r="D62" t="s">
        <v>252</v>
      </c>
      <c r="E62">
        <v>12</v>
      </c>
    </row>
    <row r="63" spans="1:5">
      <c r="A63" t="str">
        <f>VLOOKUP(C63,Nomen2!$A$1:$E$34,2,0)</f>
        <v>BASSIN DE ROUEN</v>
      </c>
      <c r="B63">
        <f>VLOOKUP(C63,Nomen2!$A$1:$E$34,3,0)</f>
        <v>28101</v>
      </c>
      <c r="C63">
        <v>2801</v>
      </c>
      <c r="D63" t="s">
        <v>289</v>
      </c>
      <c r="E63">
        <v>12</v>
      </c>
    </row>
    <row r="64" spans="1:5">
      <c r="A64" t="str">
        <f>VLOOKUP(C64,Nomen2!$A$1:$E$34,2,0)</f>
        <v>BASSIN DE ROUEN</v>
      </c>
      <c r="B64">
        <f>VLOOKUP(C64,Nomen2!$A$1:$E$34,3,0)</f>
        <v>28101</v>
      </c>
      <c r="C64">
        <v>2801</v>
      </c>
      <c r="D64" t="s">
        <v>392</v>
      </c>
      <c r="E64">
        <v>12</v>
      </c>
    </row>
    <row r="65" spans="1:5">
      <c r="A65" t="str">
        <f>VLOOKUP(C65,Nomen2!$A$1:$E$34,2,0)</f>
        <v>BASSIN DE ROUEN</v>
      </c>
      <c r="B65">
        <f>VLOOKUP(C65,Nomen2!$A$1:$E$34,3,0)</f>
        <v>28101</v>
      </c>
      <c r="C65">
        <v>2801</v>
      </c>
      <c r="D65" t="s">
        <v>275</v>
      </c>
      <c r="E65">
        <v>12</v>
      </c>
    </row>
    <row r="66" spans="1:5">
      <c r="A66" t="str">
        <f>VLOOKUP(C66,Nomen2!$A$1:$E$34,2,0)</f>
        <v>BASSIN DE ROUEN</v>
      </c>
      <c r="B66">
        <f>VLOOKUP(C66,Nomen2!$A$1:$E$34,3,0)</f>
        <v>28101</v>
      </c>
      <c r="C66">
        <v>2801</v>
      </c>
      <c r="D66" t="s">
        <v>382</v>
      </c>
      <c r="E66">
        <v>11</v>
      </c>
    </row>
    <row r="67" spans="1:5">
      <c r="A67" t="str">
        <f>VLOOKUP(C67,Nomen2!$A$1:$E$34,2,0)</f>
        <v>BASSIN DE ROUEN</v>
      </c>
      <c r="B67">
        <f>VLOOKUP(C67,Nomen2!$A$1:$E$34,3,0)</f>
        <v>28101</v>
      </c>
      <c r="C67">
        <v>2801</v>
      </c>
      <c r="D67" t="s">
        <v>248</v>
      </c>
      <c r="E67">
        <v>11</v>
      </c>
    </row>
    <row r="68" spans="1:5">
      <c r="A68" t="str">
        <f>VLOOKUP(C68,Nomen2!$A$1:$E$34,2,0)</f>
        <v>BASSIN DE ROUEN</v>
      </c>
      <c r="B68">
        <f>VLOOKUP(C68,Nomen2!$A$1:$E$34,3,0)</f>
        <v>28101</v>
      </c>
      <c r="C68">
        <v>2801</v>
      </c>
      <c r="D68" t="s">
        <v>297</v>
      </c>
      <c r="E68">
        <v>11</v>
      </c>
    </row>
    <row r="69" spans="1:5">
      <c r="A69" t="str">
        <f>VLOOKUP(C69,Nomen2!$A$1:$E$34,2,0)</f>
        <v>BASSIN DE ROUEN</v>
      </c>
      <c r="B69">
        <f>VLOOKUP(C69,Nomen2!$A$1:$E$34,3,0)</f>
        <v>28101</v>
      </c>
      <c r="C69">
        <v>2801</v>
      </c>
      <c r="D69" t="s">
        <v>244</v>
      </c>
      <c r="E69">
        <v>11</v>
      </c>
    </row>
    <row r="70" spans="1:5">
      <c r="A70" t="str">
        <f>VLOOKUP(C70,Nomen2!$A$1:$E$34,2,0)</f>
        <v>BASSIN DE ROUEN</v>
      </c>
      <c r="B70">
        <f>VLOOKUP(C70,Nomen2!$A$1:$E$34,3,0)</f>
        <v>28101</v>
      </c>
      <c r="C70">
        <v>2801</v>
      </c>
      <c r="D70" t="s">
        <v>291</v>
      </c>
      <c r="E70">
        <v>11</v>
      </c>
    </row>
    <row r="71" spans="1:5">
      <c r="A71" t="str">
        <f>VLOOKUP(C71,Nomen2!$A$1:$E$34,2,0)</f>
        <v>BASSIN DE ROUEN</v>
      </c>
      <c r="B71">
        <f>VLOOKUP(C71,Nomen2!$A$1:$E$34,3,0)</f>
        <v>28101</v>
      </c>
      <c r="C71">
        <v>2801</v>
      </c>
      <c r="D71" t="s">
        <v>209</v>
      </c>
      <c r="E71">
        <v>11</v>
      </c>
    </row>
    <row r="72" spans="1:5">
      <c r="A72" t="str">
        <f>VLOOKUP(C72,Nomen2!$A$1:$E$34,2,0)</f>
        <v>BASSIN DE ROUEN</v>
      </c>
      <c r="B72">
        <f>VLOOKUP(C72,Nomen2!$A$1:$E$34,3,0)</f>
        <v>28101</v>
      </c>
      <c r="C72">
        <v>2801</v>
      </c>
      <c r="D72" t="s">
        <v>276</v>
      </c>
      <c r="E72">
        <v>10</v>
      </c>
    </row>
    <row r="73" spans="1:5">
      <c r="A73" t="str">
        <f>VLOOKUP(C73,Nomen2!$A$1:$E$34,2,0)</f>
        <v>BASSIN DE ROUEN</v>
      </c>
      <c r="B73">
        <f>VLOOKUP(C73,Nomen2!$A$1:$E$34,3,0)</f>
        <v>28101</v>
      </c>
      <c r="C73">
        <v>2801</v>
      </c>
      <c r="D73" t="s">
        <v>493</v>
      </c>
      <c r="E73">
        <v>10</v>
      </c>
    </row>
    <row r="74" spans="1:5">
      <c r="A74" t="str">
        <f>VLOOKUP(C74,Nomen2!$A$1:$E$34,2,0)</f>
        <v>BASSIN DE ROUEN</v>
      </c>
      <c r="B74">
        <f>VLOOKUP(C74,Nomen2!$A$1:$E$34,3,0)</f>
        <v>28101</v>
      </c>
      <c r="C74">
        <v>2801</v>
      </c>
      <c r="D74" t="s">
        <v>280</v>
      </c>
      <c r="E74">
        <v>10</v>
      </c>
    </row>
    <row r="75" spans="1:5">
      <c r="A75" t="str">
        <f>VLOOKUP(C75,Nomen2!$A$1:$E$34,2,0)</f>
        <v>BASSIN DE ROUEN</v>
      </c>
      <c r="B75">
        <f>VLOOKUP(C75,Nomen2!$A$1:$E$34,3,0)</f>
        <v>28101</v>
      </c>
      <c r="C75">
        <v>2801</v>
      </c>
      <c r="D75" t="s">
        <v>267</v>
      </c>
      <c r="E75">
        <v>10</v>
      </c>
    </row>
    <row r="76" spans="1:5">
      <c r="A76" t="str">
        <f>VLOOKUP(C76,Nomen2!$A$1:$E$34,2,0)</f>
        <v>BASSIN DE ROUEN</v>
      </c>
      <c r="B76">
        <f>VLOOKUP(C76,Nomen2!$A$1:$E$34,3,0)</f>
        <v>28101</v>
      </c>
      <c r="C76">
        <v>2801</v>
      </c>
      <c r="D76" t="s">
        <v>318</v>
      </c>
      <c r="E76">
        <v>10</v>
      </c>
    </row>
    <row r="77" spans="1:5">
      <c r="A77" t="str">
        <f>VLOOKUP(C77,Nomen2!$A$1:$E$34,2,0)</f>
        <v>BASSIN DE ROUEN</v>
      </c>
      <c r="B77">
        <f>VLOOKUP(C77,Nomen2!$A$1:$E$34,3,0)</f>
        <v>28101</v>
      </c>
      <c r="C77">
        <v>2801</v>
      </c>
      <c r="D77" t="s">
        <v>303</v>
      </c>
      <c r="E77">
        <v>10</v>
      </c>
    </row>
    <row r="78" spans="1:5">
      <c r="A78" t="str">
        <f>VLOOKUP(C78,Nomen2!$A$1:$E$34,2,0)</f>
        <v>BASSIN DE ROUEN</v>
      </c>
      <c r="B78">
        <f>VLOOKUP(C78,Nomen2!$A$1:$E$34,3,0)</f>
        <v>28101</v>
      </c>
      <c r="C78">
        <v>2801</v>
      </c>
      <c r="D78" t="s">
        <v>262</v>
      </c>
      <c r="E78">
        <v>10</v>
      </c>
    </row>
    <row r="79" spans="1:5">
      <c r="A79" t="str">
        <f>VLOOKUP(C79,Nomen2!$A$1:$E$34,2,0)</f>
        <v>BASSIN DE ROUEN</v>
      </c>
      <c r="B79">
        <f>VLOOKUP(C79,Nomen2!$A$1:$E$34,3,0)</f>
        <v>28101</v>
      </c>
      <c r="C79">
        <v>2801</v>
      </c>
      <c r="D79" t="s">
        <v>257</v>
      </c>
      <c r="E79">
        <v>9</v>
      </c>
    </row>
    <row r="80" spans="1:5">
      <c r="A80" t="str">
        <f>VLOOKUP(C80,Nomen2!$A$1:$E$34,2,0)</f>
        <v>BASSIN DE ROUEN</v>
      </c>
      <c r="B80">
        <f>VLOOKUP(C80,Nomen2!$A$1:$E$34,3,0)</f>
        <v>28101</v>
      </c>
      <c r="C80">
        <v>2801</v>
      </c>
      <c r="D80" t="s">
        <v>226</v>
      </c>
      <c r="E80">
        <v>9</v>
      </c>
    </row>
    <row r="81" spans="1:5">
      <c r="A81" t="str">
        <f>VLOOKUP(C81,Nomen2!$A$1:$E$34,2,0)</f>
        <v>BASSIN DE ROUEN</v>
      </c>
      <c r="B81">
        <f>VLOOKUP(C81,Nomen2!$A$1:$E$34,3,0)</f>
        <v>28101</v>
      </c>
      <c r="C81">
        <v>2801</v>
      </c>
      <c r="D81" t="s">
        <v>245</v>
      </c>
      <c r="E81">
        <v>9</v>
      </c>
    </row>
    <row r="82" spans="1:5">
      <c r="A82" t="str">
        <f>VLOOKUP(C82,Nomen2!$A$1:$E$34,2,0)</f>
        <v>BASSIN DE ROUEN</v>
      </c>
      <c r="B82">
        <f>VLOOKUP(C82,Nomen2!$A$1:$E$34,3,0)</f>
        <v>28101</v>
      </c>
      <c r="C82">
        <v>2801</v>
      </c>
      <c r="D82" t="s">
        <v>202</v>
      </c>
      <c r="E82">
        <v>9</v>
      </c>
    </row>
    <row r="83" spans="1:5">
      <c r="A83" t="str">
        <f>VLOOKUP(C83,Nomen2!$A$1:$E$34,2,0)</f>
        <v>BASSIN DE ROUEN</v>
      </c>
      <c r="B83">
        <f>VLOOKUP(C83,Nomen2!$A$1:$E$34,3,0)</f>
        <v>28101</v>
      </c>
      <c r="C83">
        <v>2801</v>
      </c>
      <c r="D83" t="s">
        <v>273</v>
      </c>
      <c r="E83">
        <v>9</v>
      </c>
    </row>
    <row r="84" spans="1:5">
      <c r="A84" t="str">
        <f>VLOOKUP(C84,Nomen2!$A$1:$E$34,2,0)</f>
        <v>BASSIN DE ROUEN</v>
      </c>
      <c r="B84">
        <f>VLOOKUP(C84,Nomen2!$A$1:$E$34,3,0)</f>
        <v>28101</v>
      </c>
      <c r="C84">
        <v>2801</v>
      </c>
      <c r="D84" t="s">
        <v>205</v>
      </c>
      <c r="E84">
        <v>9</v>
      </c>
    </row>
    <row r="85" spans="1:5">
      <c r="A85" t="str">
        <f>VLOOKUP(C85,Nomen2!$A$1:$E$34,2,0)</f>
        <v>BASSIN DE ROUEN</v>
      </c>
      <c r="B85">
        <f>VLOOKUP(C85,Nomen2!$A$1:$E$34,3,0)</f>
        <v>28101</v>
      </c>
      <c r="C85">
        <v>2801</v>
      </c>
      <c r="D85" t="s">
        <v>310</v>
      </c>
      <c r="E85">
        <v>9</v>
      </c>
    </row>
    <row r="86" spans="1:5">
      <c r="A86" t="str">
        <f>VLOOKUP(C86,Nomen2!$A$1:$E$34,2,0)</f>
        <v>BASSIN DE ROUEN</v>
      </c>
      <c r="B86">
        <f>VLOOKUP(C86,Nomen2!$A$1:$E$34,3,0)</f>
        <v>28101</v>
      </c>
      <c r="C86">
        <v>2801</v>
      </c>
      <c r="D86" t="s">
        <v>268</v>
      </c>
      <c r="E86">
        <v>8</v>
      </c>
    </row>
    <row r="87" spans="1:5">
      <c r="A87" t="str">
        <f>VLOOKUP(C87,Nomen2!$A$1:$E$34,2,0)</f>
        <v>BASSIN DE ROUEN</v>
      </c>
      <c r="B87">
        <f>VLOOKUP(C87,Nomen2!$A$1:$E$34,3,0)</f>
        <v>28101</v>
      </c>
      <c r="C87">
        <v>2801</v>
      </c>
      <c r="D87" t="s">
        <v>232</v>
      </c>
      <c r="E87">
        <v>8</v>
      </c>
    </row>
    <row r="88" spans="1:5">
      <c r="A88" t="str">
        <f>VLOOKUP(C88,Nomen2!$A$1:$E$34,2,0)</f>
        <v>BASSIN DE ROUEN</v>
      </c>
      <c r="B88">
        <f>VLOOKUP(C88,Nomen2!$A$1:$E$34,3,0)</f>
        <v>28101</v>
      </c>
      <c r="C88">
        <v>2801</v>
      </c>
      <c r="D88" t="s">
        <v>403</v>
      </c>
      <c r="E88">
        <v>8</v>
      </c>
    </row>
    <row r="89" spans="1:5">
      <c r="A89" t="str">
        <f>VLOOKUP(C89,Nomen2!$A$1:$E$34,2,0)</f>
        <v>BASSIN DE ROUEN</v>
      </c>
      <c r="B89">
        <f>VLOOKUP(C89,Nomen2!$A$1:$E$34,3,0)</f>
        <v>28101</v>
      </c>
      <c r="C89">
        <v>2801</v>
      </c>
      <c r="D89" t="s">
        <v>234</v>
      </c>
      <c r="E89">
        <v>8</v>
      </c>
    </row>
    <row r="90" spans="1:5">
      <c r="A90" t="str">
        <f>VLOOKUP(C90,Nomen2!$A$1:$E$34,2,0)</f>
        <v>BASSIN DE ROUEN</v>
      </c>
      <c r="B90">
        <f>VLOOKUP(C90,Nomen2!$A$1:$E$34,3,0)</f>
        <v>28101</v>
      </c>
      <c r="C90">
        <v>2801</v>
      </c>
      <c r="D90" t="s">
        <v>251</v>
      </c>
      <c r="E90">
        <v>8</v>
      </c>
    </row>
    <row r="91" spans="1:5">
      <c r="A91" t="str">
        <f>VLOOKUP(C91,Nomen2!$A$1:$E$34,2,0)</f>
        <v>BASSIN DE ROUEN</v>
      </c>
      <c r="B91">
        <f>VLOOKUP(C91,Nomen2!$A$1:$E$34,3,0)</f>
        <v>28101</v>
      </c>
      <c r="C91">
        <v>2801</v>
      </c>
      <c r="D91" t="s">
        <v>247</v>
      </c>
      <c r="E91">
        <v>8</v>
      </c>
    </row>
    <row r="92" spans="1:5">
      <c r="A92" t="str">
        <f>VLOOKUP(C92,Nomen2!$A$1:$E$34,2,0)</f>
        <v>BASSIN DE ROUEN</v>
      </c>
      <c r="B92">
        <f>VLOOKUP(C92,Nomen2!$A$1:$E$34,3,0)</f>
        <v>28101</v>
      </c>
      <c r="C92">
        <v>2801</v>
      </c>
      <c r="D92" t="s">
        <v>279</v>
      </c>
      <c r="E92">
        <v>8</v>
      </c>
    </row>
    <row r="93" spans="1:5">
      <c r="A93" t="str">
        <f>VLOOKUP(C93,Nomen2!$A$1:$E$34,2,0)</f>
        <v>BASSIN DE ROUEN</v>
      </c>
      <c r="B93">
        <f>VLOOKUP(C93,Nomen2!$A$1:$E$34,3,0)</f>
        <v>28101</v>
      </c>
      <c r="C93">
        <v>2801</v>
      </c>
      <c r="D93" t="s">
        <v>300</v>
      </c>
      <c r="E93">
        <v>8</v>
      </c>
    </row>
    <row r="94" spans="1:5">
      <c r="A94" t="str">
        <f>VLOOKUP(C94,Nomen2!$A$1:$E$34,2,0)</f>
        <v>BASSIN DE ROUEN</v>
      </c>
      <c r="B94">
        <f>VLOOKUP(C94,Nomen2!$A$1:$E$34,3,0)</f>
        <v>28101</v>
      </c>
      <c r="C94">
        <v>2801</v>
      </c>
      <c r="D94" t="s">
        <v>261</v>
      </c>
      <c r="E94">
        <v>8</v>
      </c>
    </row>
    <row r="95" spans="1:5">
      <c r="A95" t="str">
        <f>VLOOKUP(C95,Nomen2!$A$1:$E$34,2,0)</f>
        <v>BASSIN DE ROUEN</v>
      </c>
      <c r="B95">
        <f>VLOOKUP(C95,Nomen2!$A$1:$E$34,3,0)</f>
        <v>28101</v>
      </c>
      <c r="C95">
        <v>2801</v>
      </c>
      <c r="D95" t="s">
        <v>460</v>
      </c>
      <c r="E95">
        <v>8</v>
      </c>
    </row>
    <row r="96" spans="1:5">
      <c r="A96" t="str">
        <f>VLOOKUP(C96,Nomen2!$A$1:$E$34,2,0)</f>
        <v>BASSIN DE ROUEN</v>
      </c>
      <c r="B96">
        <f>VLOOKUP(C96,Nomen2!$A$1:$E$34,3,0)</f>
        <v>28101</v>
      </c>
      <c r="C96">
        <v>2801</v>
      </c>
      <c r="D96" t="s">
        <v>362</v>
      </c>
      <c r="E96">
        <v>8</v>
      </c>
    </row>
    <row r="97" spans="1:5">
      <c r="A97" t="str">
        <f>VLOOKUP(C97,Nomen2!$A$1:$E$34,2,0)</f>
        <v>BASSIN DE ROUEN</v>
      </c>
      <c r="B97">
        <f>VLOOKUP(C97,Nomen2!$A$1:$E$34,3,0)</f>
        <v>28101</v>
      </c>
      <c r="C97">
        <v>2801</v>
      </c>
      <c r="D97" t="s">
        <v>285</v>
      </c>
      <c r="E97">
        <v>7</v>
      </c>
    </row>
    <row r="98" spans="1:5">
      <c r="A98" t="str">
        <f>VLOOKUP(C98,Nomen2!$A$1:$E$34,2,0)</f>
        <v>BASSIN DE ROUEN</v>
      </c>
      <c r="B98">
        <f>VLOOKUP(C98,Nomen2!$A$1:$E$34,3,0)</f>
        <v>28101</v>
      </c>
      <c r="C98">
        <v>2801</v>
      </c>
      <c r="D98" t="s">
        <v>500</v>
      </c>
      <c r="E98">
        <v>7</v>
      </c>
    </row>
    <row r="99" spans="1:5">
      <c r="A99" t="str">
        <f>VLOOKUP(C99,Nomen2!$A$1:$E$34,2,0)</f>
        <v>BASSIN DE ROUEN</v>
      </c>
      <c r="B99">
        <f>VLOOKUP(C99,Nomen2!$A$1:$E$34,3,0)</f>
        <v>28101</v>
      </c>
      <c r="C99">
        <v>2801</v>
      </c>
      <c r="D99" t="s">
        <v>214</v>
      </c>
      <c r="E99">
        <v>7</v>
      </c>
    </row>
    <row r="100" spans="1:5">
      <c r="A100" t="str">
        <f>VLOOKUP(C100,Nomen2!$A$1:$E$34,2,0)</f>
        <v>BASSIN DE ROUEN</v>
      </c>
      <c r="B100">
        <f>VLOOKUP(C100,Nomen2!$A$1:$E$34,3,0)</f>
        <v>28101</v>
      </c>
      <c r="C100">
        <v>2801</v>
      </c>
      <c r="D100" t="s">
        <v>407</v>
      </c>
      <c r="E100">
        <v>7</v>
      </c>
    </row>
    <row r="101" spans="1:5">
      <c r="A101" t="str">
        <f>VLOOKUP(C101,Nomen2!$A$1:$E$34,2,0)</f>
        <v>BASSIN DE ROUEN</v>
      </c>
      <c r="B101">
        <f>VLOOKUP(C101,Nomen2!$A$1:$E$34,3,0)</f>
        <v>28101</v>
      </c>
      <c r="C101">
        <v>2801</v>
      </c>
      <c r="D101" t="s">
        <v>301</v>
      </c>
      <c r="E101">
        <v>7</v>
      </c>
    </row>
    <row r="102" spans="1:5">
      <c r="A102" t="str">
        <f>VLOOKUP(C102,Nomen2!$A$1:$E$34,2,0)</f>
        <v>BASSIN DE ROUEN</v>
      </c>
      <c r="B102">
        <f>VLOOKUP(C102,Nomen2!$A$1:$E$34,3,0)</f>
        <v>28101</v>
      </c>
      <c r="C102">
        <v>2801</v>
      </c>
      <c r="D102" t="s">
        <v>242</v>
      </c>
      <c r="E102">
        <v>7</v>
      </c>
    </row>
    <row r="103" spans="1:5">
      <c r="A103" t="str">
        <f>VLOOKUP(C103,Nomen2!$A$1:$E$34,2,0)</f>
        <v>BASSIN DE ROUEN</v>
      </c>
      <c r="B103">
        <f>VLOOKUP(C103,Nomen2!$A$1:$E$34,3,0)</f>
        <v>28101</v>
      </c>
      <c r="C103">
        <v>2801</v>
      </c>
      <c r="D103" t="s">
        <v>385</v>
      </c>
      <c r="E103">
        <v>7</v>
      </c>
    </row>
    <row r="104" spans="1:5">
      <c r="A104" t="str">
        <f>VLOOKUP(C104,Nomen2!$A$1:$E$34,2,0)</f>
        <v>BASSIN DE ROUEN</v>
      </c>
      <c r="B104">
        <f>VLOOKUP(C104,Nomen2!$A$1:$E$34,3,0)</f>
        <v>28101</v>
      </c>
      <c r="C104">
        <v>2801</v>
      </c>
      <c r="D104" t="s">
        <v>290</v>
      </c>
      <c r="E104">
        <v>7</v>
      </c>
    </row>
    <row r="105" spans="1:5">
      <c r="A105" t="str">
        <f>VLOOKUP(C105,Nomen2!$A$1:$E$34,2,0)</f>
        <v>BASSIN DE ROUEN</v>
      </c>
      <c r="B105">
        <f>VLOOKUP(C105,Nomen2!$A$1:$E$34,3,0)</f>
        <v>28101</v>
      </c>
      <c r="C105">
        <v>2801</v>
      </c>
      <c r="D105" t="s">
        <v>400</v>
      </c>
      <c r="E105">
        <v>6</v>
      </c>
    </row>
    <row r="106" spans="1:5">
      <c r="A106" t="str">
        <f>VLOOKUP(C106,Nomen2!$A$1:$E$34,2,0)</f>
        <v>BASSIN DE ROUEN</v>
      </c>
      <c r="B106">
        <f>VLOOKUP(C106,Nomen2!$A$1:$E$34,3,0)</f>
        <v>28101</v>
      </c>
      <c r="C106">
        <v>2801</v>
      </c>
      <c r="D106" t="s">
        <v>263</v>
      </c>
      <c r="E106">
        <v>6</v>
      </c>
    </row>
    <row r="107" spans="1:5">
      <c r="A107" t="str">
        <f>VLOOKUP(C107,Nomen2!$A$1:$E$34,2,0)</f>
        <v>BASSIN DE ROUEN</v>
      </c>
      <c r="B107">
        <f>VLOOKUP(C107,Nomen2!$A$1:$E$34,3,0)</f>
        <v>28101</v>
      </c>
      <c r="C107">
        <v>2801</v>
      </c>
      <c r="D107" t="s">
        <v>436</v>
      </c>
      <c r="E107">
        <v>6</v>
      </c>
    </row>
    <row r="108" spans="1:5">
      <c r="A108" t="str">
        <f>VLOOKUP(C108,Nomen2!$A$1:$E$34,2,0)</f>
        <v>BASSIN DE ROUEN</v>
      </c>
      <c r="B108">
        <f>VLOOKUP(C108,Nomen2!$A$1:$E$34,3,0)</f>
        <v>28101</v>
      </c>
      <c r="C108">
        <v>2801</v>
      </c>
      <c r="D108" t="s">
        <v>277</v>
      </c>
      <c r="E108">
        <v>6</v>
      </c>
    </row>
    <row r="109" spans="1:5">
      <c r="A109" t="str">
        <f>VLOOKUP(C109,Nomen2!$A$1:$E$34,2,0)</f>
        <v>BASSIN DE ROUEN</v>
      </c>
      <c r="B109">
        <f>VLOOKUP(C109,Nomen2!$A$1:$E$34,3,0)</f>
        <v>28101</v>
      </c>
      <c r="C109">
        <v>2801</v>
      </c>
      <c r="D109" t="s">
        <v>347</v>
      </c>
      <c r="E109">
        <v>6</v>
      </c>
    </row>
    <row r="110" spans="1:5">
      <c r="A110" t="str">
        <f>VLOOKUP(C110,Nomen2!$A$1:$E$34,2,0)</f>
        <v>BASSIN DE ROUEN</v>
      </c>
      <c r="B110">
        <f>VLOOKUP(C110,Nomen2!$A$1:$E$34,3,0)</f>
        <v>28101</v>
      </c>
      <c r="C110">
        <v>2801</v>
      </c>
      <c r="D110" t="s">
        <v>272</v>
      </c>
      <c r="E110">
        <v>6</v>
      </c>
    </row>
    <row r="111" spans="1:5">
      <c r="A111" t="str">
        <f>VLOOKUP(C111,Nomen2!$A$1:$E$34,2,0)</f>
        <v>BASSIN DE ROUEN</v>
      </c>
      <c r="B111">
        <f>VLOOKUP(C111,Nomen2!$A$1:$E$34,3,0)</f>
        <v>28101</v>
      </c>
      <c r="C111">
        <v>2801</v>
      </c>
      <c r="D111" t="s">
        <v>246</v>
      </c>
      <c r="E111">
        <v>6</v>
      </c>
    </row>
    <row r="112" spans="1:5">
      <c r="A112" t="str">
        <f>VLOOKUP(C112,Nomen2!$A$1:$E$34,2,0)</f>
        <v>BASSIN DE ROUEN</v>
      </c>
      <c r="B112">
        <f>VLOOKUP(C112,Nomen2!$A$1:$E$34,3,0)</f>
        <v>28101</v>
      </c>
      <c r="C112">
        <v>2801</v>
      </c>
      <c r="D112" t="s">
        <v>316</v>
      </c>
      <c r="E112">
        <v>6</v>
      </c>
    </row>
    <row r="113" spans="1:5">
      <c r="A113" t="str">
        <f>VLOOKUP(C113,Nomen2!$A$1:$E$34,2,0)</f>
        <v>BASSIN DE ROUEN</v>
      </c>
      <c r="B113">
        <f>VLOOKUP(C113,Nomen2!$A$1:$E$34,3,0)</f>
        <v>28101</v>
      </c>
      <c r="C113">
        <v>2801</v>
      </c>
      <c r="D113" t="s">
        <v>266</v>
      </c>
      <c r="E113">
        <v>6</v>
      </c>
    </row>
    <row r="114" spans="1:5">
      <c r="A114" t="str">
        <f>VLOOKUP(C114,Nomen2!$A$1:$E$34,2,0)</f>
        <v>BASSIN DE ROUEN</v>
      </c>
      <c r="B114">
        <f>VLOOKUP(C114,Nomen2!$A$1:$E$34,3,0)</f>
        <v>28101</v>
      </c>
      <c r="C114">
        <v>2801</v>
      </c>
      <c r="D114" t="s">
        <v>296</v>
      </c>
      <c r="E114">
        <v>6</v>
      </c>
    </row>
    <row r="115" spans="1:5">
      <c r="A115" t="str">
        <f>VLOOKUP(C115,Nomen2!$A$1:$E$34,2,0)</f>
        <v>BASSIN DE ROUEN</v>
      </c>
      <c r="B115">
        <f>VLOOKUP(C115,Nomen2!$A$1:$E$34,3,0)</f>
        <v>28101</v>
      </c>
      <c r="C115">
        <v>2801</v>
      </c>
      <c r="D115" t="s">
        <v>324</v>
      </c>
      <c r="E115">
        <v>6</v>
      </c>
    </row>
    <row r="116" spans="1:5">
      <c r="A116" t="str">
        <f>VLOOKUP(C116,Nomen2!$A$1:$E$34,2,0)</f>
        <v>BASSIN DE ROUEN</v>
      </c>
      <c r="B116">
        <f>VLOOKUP(C116,Nomen2!$A$1:$E$34,3,0)</f>
        <v>28101</v>
      </c>
      <c r="C116">
        <v>2801</v>
      </c>
      <c r="D116" t="s">
        <v>476</v>
      </c>
      <c r="E116">
        <v>5</v>
      </c>
    </row>
    <row r="117" spans="1:5">
      <c r="A117" t="str">
        <f>VLOOKUP(C117,Nomen2!$A$1:$E$34,2,0)</f>
        <v>BASSIN DE ROUEN</v>
      </c>
      <c r="B117">
        <f>VLOOKUP(C117,Nomen2!$A$1:$E$34,3,0)</f>
        <v>28101</v>
      </c>
      <c r="C117">
        <v>2801</v>
      </c>
      <c r="D117" t="s">
        <v>327</v>
      </c>
      <c r="E117">
        <v>5</v>
      </c>
    </row>
    <row r="118" spans="1:5">
      <c r="A118" t="str">
        <f>VLOOKUP(C118,Nomen2!$A$1:$E$34,2,0)</f>
        <v>BASSIN DE ROUEN</v>
      </c>
      <c r="B118">
        <f>VLOOKUP(C118,Nomen2!$A$1:$E$34,3,0)</f>
        <v>28101</v>
      </c>
      <c r="C118">
        <v>2801</v>
      </c>
      <c r="D118" t="s">
        <v>237</v>
      </c>
      <c r="E118">
        <v>5</v>
      </c>
    </row>
    <row r="119" spans="1:5">
      <c r="A119" t="str">
        <f>VLOOKUP(C119,Nomen2!$A$1:$E$34,2,0)</f>
        <v>BASSIN DE ROUEN</v>
      </c>
      <c r="B119">
        <f>VLOOKUP(C119,Nomen2!$A$1:$E$34,3,0)</f>
        <v>28101</v>
      </c>
      <c r="C119">
        <v>2801</v>
      </c>
      <c r="D119" t="s">
        <v>210</v>
      </c>
      <c r="E119">
        <v>5</v>
      </c>
    </row>
    <row r="120" spans="1:5">
      <c r="A120" t="str">
        <f>VLOOKUP(C120,Nomen2!$A$1:$E$34,2,0)</f>
        <v>BASSIN DE ROUEN</v>
      </c>
      <c r="B120">
        <f>VLOOKUP(C120,Nomen2!$A$1:$E$34,3,0)</f>
        <v>28101</v>
      </c>
      <c r="C120">
        <v>2801</v>
      </c>
      <c r="D120" t="s">
        <v>292</v>
      </c>
      <c r="E120">
        <v>5</v>
      </c>
    </row>
    <row r="121" spans="1:5">
      <c r="A121" t="str">
        <f>VLOOKUP(C121,Nomen2!$A$1:$E$34,2,0)</f>
        <v>BASSIN DE ROUEN</v>
      </c>
      <c r="B121">
        <f>VLOOKUP(C121,Nomen2!$A$1:$E$34,3,0)</f>
        <v>28101</v>
      </c>
      <c r="C121">
        <v>2801</v>
      </c>
      <c r="D121" t="s">
        <v>342</v>
      </c>
      <c r="E121">
        <v>5</v>
      </c>
    </row>
    <row r="122" spans="1:5">
      <c r="A122" t="str">
        <f>VLOOKUP(C122,Nomen2!$A$1:$E$34,2,0)</f>
        <v>BASSIN DE ROUEN</v>
      </c>
      <c r="B122">
        <f>VLOOKUP(C122,Nomen2!$A$1:$E$34,3,0)</f>
        <v>28101</v>
      </c>
      <c r="C122">
        <v>2801</v>
      </c>
      <c r="D122" t="s">
        <v>312</v>
      </c>
      <c r="E122">
        <v>5</v>
      </c>
    </row>
    <row r="123" spans="1:5">
      <c r="A123" t="str">
        <f>VLOOKUP(C123,Nomen2!$A$1:$E$34,2,0)</f>
        <v>BASSIN DE ROUEN</v>
      </c>
      <c r="B123">
        <f>VLOOKUP(C123,Nomen2!$A$1:$E$34,3,0)</f>
        <v>28101</v>
      </c>
      <c r="C123">
        <v>2801</v>
      </c>
      <c r="D123" t="s">
        <v>322</v>
      </c>
      <c r="E123">
        <v>5</v>
      </c>
    </row>
    <row r="124" spans="1:5">
      <c r="A124" t="str">
        <f>VLOOKUP(C124,Nomen2!$A$1:$E$34,2,0)</f>
        <v>BASSIN DE ROUEN</v>
      </c>
      <c r="B124">
        <f>VLOOKUP(C124,Nomen2!$A$1:$E$34,3,0)</f>
        <v>28101</v>
      </c>
      <c r="C124">
        <v>2801</v>
      </c>
      <c r="D124" t="s">
        <v>496</v>
      </c>
      <c r="E124">
        <v>5</v>
      </c>
    </row>
    <row r="125" spans="1:5">
      <c r="A125" t="str">
        <f>VLOOKUP(C125,Nomen2!$A$1:$E$34,2,0)</f>
        <v>BASSIN DE ROUEN</v>
      </c>
      <c r="B125">
        <f>VLOOKUP(C125,Nomen2!$A$1:$E$34,3,0)</f>
        <v>28101</v>
      </c>
      <c r="C125">
        <v>2801</v>
      </c>
      <c r="D125" t="s">
        <v>331</v>
      </c>
      <c r="E125">
        <v>5</v>
      </c>
    </row>
    <row r="126" spans="1:5">
      <c r="A126" t="str">
        <f>VLOOKUP(C126,Nomen2!$A$1:$E$34,2,0)</f>
        <v>BASSIN DE ROUEN</v>
      </c>
      <c r="B126">
        <f>VLOOKUP(C126,Nomen2!$A$1:$E$34,3,0)</f>
        <v>28101</v>
      </c>
      <c r="C126">
        <v>2801</v>
      </c>
      <c r="D126" t="s">
        <v>315</v>
      </c>
      <c r="E126">
        <v>5</v>
      </c>
    </row>
    <row r="127" spans="1:5">
      <c r="A127" t="str">
        <f>VLOOKUP(C127,Nomen2!$A$1:$E$34,2,0)</f>
        <v>BASSIN DE ROUEN</v>
      </c>
      <c r="B127">
        <f>VLOOKUP(C127,Nomen2!$A$1:$E$34,3,0)</f>
        <v>28101</v>
      </c>
      <c r="C127">
        <v>2801</v>
      </c>
      <c r="D127" t="s">
        <v>236</v>
      </c>
      <c r="E127">
        <v>5</v>
      </c>
    </row>
    <row r="128" spans="1:5">
      <c r="A128" t="str">
        <f>VLOOKUP(C128,Nomen2!$A$1:$E$34,2,0)</f>
        <v>BASSIN DE ROUEN</v>
      </c>
      <c r="B128">
        <f>VLOOKUP(C128,Nomen2!$A$1:$E$34,3,0)</f>
        <v>28101</v>
      </c>
      <c r="C128">
        <v>2801</v>
      </c>
      <c r="D128" t="s">
        <v>227</v>
      </c>
      <c r="E128">
        <v>5</v>
      </c>
    </row>
    <row r="129" spans="1:5">
      <c r="A129" t="str">
        <f>VLOOKUP(C129,Nomen2!$A$1:$E$34,2,0)</f>
        <v>BASSIN DE ROUEN</v>
      </c>
      <c r="B129">
        <f>VLOOKUP(C129,Nomen2!$A$1:$E$34,3,0)</f>
        <v>28101</v>
      </c>
      <c r="C129">
        <v>2801</v>
      </c>
      <c r="D129" t="s">
        <v>411</v>
      </c>
      <c r="E129">
        <v>5</v>
      </c>
    </row>
    <row r="130" spans="1:5">
      <c r="A130" t="str">
        <f>VLOOKUP(C130,Nomen2!$A$1:$E$34,2,0)</f>
        <v>BASSIN DE ROUEN</v>
      </c>
      <c r="B130">
        <f>VLOOKUP(C130,Nomen2!$A$1:$E$34,3,0)</f>
        <v>28101</v>
      </c>
      <c r="C130">
        <v>2801</v>
      </c>
      <c r="D130" t="s">
        <v>361</v>
      </c>
      <c r="E130">
        <v>5</v>
      </c>
    </row>
    <row r="131" spans="1:5">
      <c r="A131" t="str">
        <f>VLOOKUP(C131,Nomen2!$A$1:$E$34,2,0)</f>
        <v>BASSIN DE ROUEN</v>
      </c>
      <c r="B131">
        <f>VLOOKUP(C131,Nomen2!$A$1:$E$34,3,0)</f>
        <v>28101</v>
      </c>
      <c r="C131">
        <v>2801</v>
      </c>
      <c r="D131" t="s">
        <v>254</v>
      </c>
      <c r="E131">
        <v>5</v>
      </c>
    </row>
    <row r="132" spans="1:5">
      <c r="A132" t="str">
        <f>VLOOKUP(C132,Nomen2!$A$1:$E$34,2,0)</f>
        <v>BASSIN DE ROUEN</v>
      </c>
      <c r="B132">
        <f>VLOOKUP(C132,Nomen2!$A$1:$E$34,3,0)</f>
        <v>28101</v>
      </c>
      <c r="C132">
        <v>2801</v>
      </c>
      <c r="D132" t="s">
        <v>269</v>
      </c>
      <c r="E132">
        <v>4</v>
      </c>
    </row>
    <row r="133" spans="1:5">
      <c r="A133" t="str">
        <f>VLOOKUP(C133,Nomen2!$A$1:$E$34,2,0)</f>
        <v>BASSIN DE ROUEN</v>
      </c>
      <c r="B133">
        <f>VLOOKUP(C133,Nomen2!$A$1:$E$34,3,0)</f>
        <v>28101</v>
      </c>
      <c r="C133">
        <v>2801</v>
      </c>
      <c r="D133" t="s">
        <v>321</v>
      </c>
      <c r="E133">
        <v>4</v>
      </c>
    </row>
    <row r="134" spans="1:5">
      <c r="A134" t="str">
        <f>VLOOKUP(C134,Nomen2!$A$1:$E$34,2,0)</f>
        <v>BASSIN DE ROUEN</v>
      </c>
      <c r="B134">
        <f>VLOOKUP(C134,Nomen2!$A$1:$E$34,3,0)</f>
        <v>28101</v>
      </c>
      <c r="C134">
        <v>2801</v>
      </c>
      <c r="D134" t="s">
        <v>367</v>
      </c>
      <c r="E134">
        <v>4</v>
      </c>
    </row>
    <row r="135" spans="1:5">
      <c r="A135" t="str">
        <f>VLOOKUP(C135,Nomen2!$A$1:$E$34,2,0)</f>
        <v>BASSIN DE ROUEN</v>
      </c>
      <c r="B135">
        <f>VLOOKUP(C135,Nomen2!$A$1:$E$34,3,0)</f>
        <v>28101</v>
      </c>
      <c r="C135">
        <v>2801</v>
      </c>
      <c r="D135" t="s">
        <v>258</v>
      </c>
      <c r="E135">
        <v>4</v>
      </c>
    </row>
    <row r="136" spans="1:5">
      <c r="A136" t="str">
        <f>VLOOKUP(C136,Nomen2!$A$1:$E$34,2,0)</f>
        <v>BASSIN DE ROUEN</v>
      </c>
      <c r="B136">
        <f>VLOOKUP(C136,Nomen2!$A$1:$E$34,3,0)</f>
        <v>28101</v>
      </c>
      <c r="C136">
        <v>2801</v>
      </c>
      <c r="D136" t="s">
        <v>369</v>
      </c>
      <c r="E136">
        <v>4</v>
      </c>
    </row>
    <row r="137" spans="1:5">
      <c r="A137" t="str">
        <f>VLOOKUP(C137,Nomen2!$A$1:$E$34,2,0)</f>
        <v>BASSIN DE ROUEN</v>
      </c>
      <c r="B137">
        <f>VLOOKUP(C137,Nomen2!$A$1:$E$34,3,0)</f>
        <v>28101</v>
      </c>
      <c r="C137">
        <v>2801</v>
      </c>
      <c r="D137" t="s">
        <v>343</v>
      </c>
      <c r="E137">
        <v>4</v>
      </c>
    </row>
    <row r="138" spans="1:5">
      <c r="A138" t="str">
        <f>VLOOKUP(C138,Nomen2!$A$1:$E$34,2,0)</f>
        <v>BASSIN DE ROUEN</v>
      </c>
      <c r="B138">
        <f>VLOOKUP(C138,Nomen2!$A$1:$E$34,3,0)</f>
        <v>28101</v>
      </c>
      <c r="C138">
        <v>2801</v>
      </c>
      <c r="D138" t="s">
        <v>270</v>
      </c>
      <c r="E138">
        <v>4</v>
      </c>
    </row>
    <row r="139" spans="1:5">
      <c r="A139" t="str">
        <f>VLOOKUP(C139,Nomen2!$A$1:$E$34,2,0)</f>
        <v>BASSIN DE ROUEN</v>
      </c>
      <c r="B139">
        <f>VLOOKUP(C139,Nomen2!$A$1:$E$34,3,0)</f>
        <v>28101</v>
      </c>
      <c r="C139">
        <v>2801</v>
      </c>
      <c r="D139" t="s">
        <v>306</v>
      </c>
      <c r="E139">
        <v>4</v>
      </c>
    </row>
    <row r="140" spans="1:5">
      <c r="A140" t="str">
        <f>VLOOKUP(C140,Nomen2!$A$1:$E$34,2,0)</f>
        <v>BASSIN DE ROUEN</v>
      </c>
      <c r="B140">
        <f>VLOOKUP(C140,Nomen2!$A$1:$E$34,3,0)</f>
        <v>28101</v>
      </c>
      <c r="C140">
        <v>2801</v>
      </c>
      <c r="D140" t="s">
        <v>435</v>
      </c>
      <c r="E140">
        <v>4</v>
      </c>
    </row>
    <row r="141" spans="1:5">
      <c r="A141" t="str">
        <f>VLOOKUP(C141,Nomen2!$A$1:$E$34,2,0)</f>
        <v>BASSIN DE ROUEN</v>
      </c>
      <c r="B141">
        <f>VLOOKUP(C141,Nomen2!$A$1:$E$34,3,0)</f>
        <v>28101</v>
      </c>
      <c r="C141">
        <v>2801</v>
      </c>
      <c r="D141" t="s">
        <v>344</v>
      </c>
      <c r="E141">
        <v>4</v>
      </c>
    </row>
    <row r="142" spans="1:5">
      <c r="A142" t="str">
        <f>VLOOKUP(C142,Nomen2!$A$1:$E$34,2,0)</f>
        <v>BASSIN DE ROUEN</v>
      </c>
      <c r="B142">
        <f>VLOOKUP(C142,Nomen2!$A$1:$E$34,3,0)</f>
        <v>28101</v>
      </c>
      <c r="C142">
        <v>2801</v>
      </c>
      <c r="D142" t="s">
        <v>372</v>
      </c>
      <c r="E142">
        <v>4</v>
      </c>
    </row>
    <row r="143" spans="1:5">
      <c r="A143" t="str">
        <f>VLOOKUP(C143,Nomen2!$A$1:$E$34,2,0)</f>
        <v>BASSIN DE ROUEN</v>
      </c>
      <c r="B143">
        <f>VLOOKUP(C143,Nomen2!$A$1:$E$34,3,0)</f>
        <v>28101</v>
      </c>
      <c r="C143">
        <v>2801</v>
      </c>
      <c r="D143" t="s">
        <v>376</v>
      </c>
      <c r="E143">
        <v>4</v>
      </c>
    </row>
    <row r="144" spans="1:5">
      <c r="A144" t="str">
        <f>VLOOKUP(C144,Nomen2!$A$1:$E$34,2,0)</f>
        <v>BASSIN DE ROUEN</v>
      </c>
      <c r="B144">
        <f>VLOOKUP(C144,Nomen2!$A$1:$E$34,3,0)</f>
        <v>28101</v>
      </c>
      <c r="C144">
        <v>2801</v>
      </c>
      <c r="D144" t="s">
        <v>384</v>
      </c>
      <c r="E144">
        <v>4</v>
      </c>
    </row>
    <row r="145" spans="1:5">
      <c r="A145" t="str">
        <f>VLOOKUP(C145,Nomen2!$A$1:$E$34,2,0)</f>
        <v>BASSIN DE ROUEN</v>
      </c>
      <c r="B145">
        <f>VLOOKUP(C145,Nomen2!$A$1:$E$34,3,0)</f>
        <v>28101</v>
      </c>
      <c r="C145">
        <v>2801</v>
      </c>
      <c r="D145" t="s">
        <v>359</v>
      </c>
      <c r="E145">
        <v>4</v>
      </c>
    </row>
    <row r="146" spans="1:5">
      <c r="A146" t="str">
        <f>VLOOKUP(C146,Nomen2!$A$1:$E$34,2,0)</f>
        <v>BASSIN DE ROUEN</v>
      </c>
      <c r="B146">
        <f>VLOOKUP(C146,Nomen2!$A$1:$E$34,3,0)</f>
        <v>28101</v>
      </c>
      <c r="C146">
        <v>2801</v>
      </c>
      <c r="D146" t="s">
        <v>320</v>
      </c>
      <c r="E146">
        <v>4</v>
      </c>
    </row>
    <row r="147" spans="1:5">
      <c r="A147" t="str">
        <f>VLOOKUP(C147,Nomen2!$A$1:$E$34,2,0)</f>
        <v>BASSIN DE ROUEN</v>
      </c>
      <c r="B147">
        <f>VLOOKUP(C147,Nomen2!$A$1:$E$34,3,0)</f>
        <v>28101</v>
      </c>
      <c r="C147">
        <v>2801</v>
      </c>
      <c r="D147" t="s">
        <v>325</v>
      </c>
      <c r="E147">
        <v>4</v>
      </c>
    </row>
    <row r="148" spans="1:5">
      <c r="A148" t="str">
        <f>VLOOKUP(C148,Nomen2!$A$1:$E$34,2,0)</f>
        <v>BASSIN DE ROUEN</v>
      </c>
      <c r="B148">
        <f>VLOOKUP(C148,Nomen2!$A$1:$E$34,3,0)</f>
        <v>28101</v>
      </c>
      <c r="C148">
        <v>2801</v>
      </c>
      <c r="D148" t="s">
        <v>422</v>
      </c>
      <c r="E148">
        <v>4</v>
      </c>
    </row>
    <row r="149" spans="1:5">
      <c r="A149" t="str">
        <f>VLOOKUP(C149,Nomen2!$A$1:$E$34,2,0)</f>
        <v>BASSIN DE ROUEN</v>
      </c>
      <c r="B149">
        <f>VLOOKUP(C149,Nomen2!$A$1:$E$34,3,0)</f>
        <v>28101</v>
      </c>
      <c r="C149">
        <v>2801</v>
      </c>
      <c r="D149" t="s">
        <v>473</v>
      </c>
      <c r="E149">
        <v>4</v>
      </c>
    </row>
    <row r="150" spans="1:5">
      <c r="A150" t="str">
        <f>VLOOKUP(C150,Nomen2!$A$1:$E$34,2,0)</f>
        <v>BASSIN DE ROUEN</v>
      </c>
      <c r="B150">
        <f>VLOOKUP(C150,Nomen2!$A$1:$E$34,3,0)</f>
        <v>28101</v>
      </c>
      <c r="C150">
        <v>2801</v>
      </c>
      <c r="D150" t="s">
        <v>616</v>
      </c>
      <c r="E150">
        <v>3</v>
      </c>
    </row>
    <row r="151" spans="1:5">
      <c r="A151" t="str">
        <f>VLOOKUP(C151,Nomen2!$A$1:$E$34,2,0)</f>
        <v>BASSIN DE ROUEN</v>
      </c>
      <c r="B151">
        <f>VLOOKUP(C151,Nomen2!$A$1:$E$34,3,0)</f>
        <v>28101</v>
      </c>
      <c r="C151">
        <v>2801</v>
      </c>
      <c r="D151" t="s">
        <v>427</v>
      </c>
      <c r="E151">
        <v>3</v>
      </c>
    </row>
    <row r="152" spans="1:5">
      <c r="A152" t="str">
        <f>VLOOKUP(C152,Nomen2!$A$1:$E$34,2,0)</f>
        <v>BASSIN DE ROUEN</v>
      </c>
      <c r="B152">
        <f>VLOOKUP(C152,Nomen2!$A$1:$E$34,3,0)</f>
        <v>28101</v>
      </c>
      <c r="C152">
        <v>2801</v>
      </c>
      <c r="D152" t="s">
        <v>311</v>
      </c>
      <c r="E152">
        <v>3</v>
      </c>
    </row>
    <row r="153" spans="1:5">
      <c r="A153" t="str">
        <f>VLOOKUP(C153,Nomen2!$A$1:$E$34,2,0)</f>
        <v>BASSIN DE ROUEN</v>
      </c>
      <c r="B153">
        <f>VLOOKUP(C153,Nomen2!$A$1:$E$34,3,0)</f>
        <v>28101</v>
      </c>
      <c r="C153">
        <v>2801</v>
      </c>
      <c r="D153" t="s">
        <v>293</v>
      </c>
      <c r="E153">
        <v>3</v>
      </c>
    </row>
    <row r="154" spans="1:5">
      <c r="A154" t="str">
        <f>VLOOKUP(C154,Nomen2!$A$1:$E$34,2,0)</f>
        <v>BASSIN DE ROUEN</v>
      </c>
      <c r="B154">
        <f>VLOOKUP(C154,Nomen2!$A$1:$E$34,3,0)</f>
        <v>28101</v>
      </c>
      <c r="C154">
        <v>2801</v>
      </c>
      <c r="D154" t="s">
        <v>437</v>
      </c>
      <c r="E154">
        <v>3</v>
      </c>
    </row>
    <row r="155" spans="1:5">
      <c r="A155" t="str">
        <f>VLOOKUP(C155,Nomen2!$A$1:$E$34,2,0)</f>
        <v>BASSIN DE ROUEN</v>
      </c>
      <c r="B155">
        <f>VLOOKUP(C155,Nomen2!$A$1:$E$34,3,0)</f>
        <v>28101</v>
      </c>
      <c r="C155">
        <v>2801</v>
      </c>
      <c r="D155" t="s">
        <v>294</v>
      </c>
      <c r="E155">
        <v>3</v>
      </c>
    </row>
    <row r="156" spans="1:5">
      <c r="A156" t="str">
        <f>VLOOKUP(C156,Nomen2!$A$1:$E$34,2,0)</f>
        <v>BASSIN DE ROUEN</v>
      </c>
      <c r="B156">
        <f>VLOOKUP(C156,Nomen2!$A$1:$E$34,3,0)</f>
        <v>28101</v>
      </c>
      <c r="C156">
        <v>2801</v>
      </c>
      <c r="D156" t="s">
        <v>249</v>
      </c>
      <c r="E156">
        <v>3</v>
      </c>
    </row>
    <row r="157" spans="1:5">
      <c r="A157" t="str">
        <f>VLOOKUP(C157,Nomen2!$A$1:$E$34,2,0)</f>
        <v>BASSIN DE ROUEN</v>
      </c>
      <c r="B157">
        <f>VLOOKUP(C157,Nomen2!$A$1:$E$34,3,0)</f>
        <v>28101</v>
      </c>
      <c r="C157">
        <v>2801</v>
      </c>
      <c r="D157" t="s">
        <v>346</v>
      </c>
      <c r="E157">
        <v>3</v>
      </c>
    </row>
    <row r="158" spans="1:5">
      <c r="A158" t="str">
        <f>VLOOKUP(C158,Nomen2!$A$1:$E$34,2,0)</f>
        <v>BASSIN DE ROUEN</v>
      </c>
      <c r="B158">
        <f>VLOOKUP(C158,Nomen2!$A$1:$E$34,3,0)</f>
        <v>28101</v>
      </c>
      <c r="C158">
        <v>2801</v>
      </c>
      <c r="D158" t="s">
        <v>445</v>
      </c>
      <c r="E158">
        <v>3</v>
      </c>
    </row>
    <row r="159" spans="1:5">
      <c r="A159" t="str">
        <f>VLOOKUP(C159,Nomen2!$A$1:$E$34,2,0)</f>
        <v>BASSIN DE ROUEN</v>
      </c>
      <c r="B159">
        <f>VLOOKUP(C159,Nomen2!$A$1:$E$34,3,0)</f>
        <v>28101</v>
      </c>
      <c r="C159">
        <v>2801</v>
      </c>
      <c r="D159" t="s">
        <v>447</v>
      </c>
      <c r="E159">
        <v>3</v>
      </c>
    </row>
    <row r="160" spans="1:5">
      <c r="A160" t="str">
        <f>VLOOKUP(C160,Nomen2!$A$1:$E$34,2,0)</f>
        <v>BASSIN DE ROUEN</v>
      </c>
      <c r="B160">
        <f>VLOOKUP(C160,Nomen2!$A$1:$E$34,3,0)</f>
        <v>28101</v>
      </c>
      <c r="C160">
        <v>2801</v>
      </c>
      <c r="D160" t="s">
        <v>379</v>
      </c>
      <c r="E160">
        <v>3</v>
      </c>
    </row>
    <row r="161" spans="1:5">
      <c r="A161" t="str">
        <f>VLOOKUP(C161,Nomen2!$A$1:$E$34,2,0)</f>
        <v>BASSIN DE ROUEN</v>
      </c>
      <c r="B161">
        <f>VLOOKUP(C161,Nomen2!$A$1:$E$34,3,0)</f>
        <v>28101</v>
      </c>
      <c r="C161">
        <v>2801</v>
      </c>
      <c r="D161" t="s">
        <v>278</v>
      </c>
      <c r="E161">
        <v>3</v>
      </c>
    </row>
    <row r="162" spans="1:5">
      <c r="A162" t="str">
        <f>VLOOKUP(C162,Nomen2!$A$1:$E$34,2,0)</f>
        <v>BASSIN DE ROUEN</v>
      </c>
      <c r="B162">
        <f>VLOOKUP(C162,Nomen2!$A$1:$E$34,3,0)</f>
        <v>28101</v>
      </c>
      <c r="C162">
        <v>2801</v>
      </c>
      <c r="D162" t="s">
        <v>380</v>
      </c>
      <c r="E162">
        <v>3</v>
      </c>
    </row>
    <row r="163" spans="1:5">
      <c r="A163" t="str">
        <f>VLOOKUP(C163,Nomen2!$A$1:$E$34,2,0)</f>
        <v>BASSIN DE ROUEN</v>
      </c>
      <c r="B163">
        <f>VLOOKUP(C163,Nomen2!$A$1:$E$34,3,0)</f>
        <v>28101</v>
      </c>
      <c r="C163">
        <v>2801</v>
      </c>
      <c r="D163" t="s">
        <v>409</v>
      </c>
      <c r="E163">
        <v>3</v>
      </c>
    </row>
    <row r="164" spans="1:5">
      <c r="A164" t="str">
        <f>VLOOKUP(C164,Nomen2!$A$1:$E$34,2,0)</f>
        <v>BASSIN DE ROUEN</v>
      </c>
      <c r="B164">
        <f>VLOOKUP(C164,Nomen2!$A$1:$E$34,3,0)</f>
        <v>28101</v>
      </c>
      <c r="C164">
        <v>2801</v>
      </c>
      <c r="D164" t="s">
        <v>281</v>
      </c>
      <c r="E164">
        <v>3</v>
      </c>
    </row>
    <row r="165" spans="1:5">
      <c r="A165" t="str">
        <f>VLOOKUP(C165,Nomen2!$A$1:$E$34,2,0)</f>
        <v>BASSIN DE ROUEN</v>
      </c>
      <c r="B165">
        <f>VLOOKUP(C165,Nomen2!$A$1:$E$34,3,0)</f>
        <v>28101</v>
      </c>
      <c r="C165">
        <v>2801</v>
      </c>
      <c r="D165" t="s">
        <v>282</v>
      </c>
      <c r="E165">
        <v>3</v>
      </c>
    </row>
    <row r="166" spans="1:5">
      <c r="A166" t="str">
        <f>VLOOKUP(C166,Nomen2!$A$1:$E$34,2,0)</f>
        <v>BASSIN DE ROUEN</v>
      </c>
      <c r="B166">
        <f>VLOOKUP(C166,Nomen2!$A$1:$E$34,3,0)</f>
        <v>28101</v>
      </c>
      <c r="C166">
        <v>2801</v>
      </c>
      <c r="D166" t="s">
        <v>354</v>
      </c>
      <c r="E166">
        <v>3</v>
      </c>
    </row>
    <row r="167" spans="1:5">
      <c r="A167" t="str">
        <f>VLOOKUP(C167,Nomen2!$A$1:$E$34,2,0)</f>
        <v>BASSIN DE ROUEN</v>
      </c>
      <c r="B167">
        <f>VLOOKUP(C167,Nomen2!$A$1:$E$34,3,0)</f>
        <v>28101</v>
      </c>
      <c r="C167">
        <v>2801</v>
      </c>
      <c r="D167" t="s">
        <v>317</v>
      </c>
      <c r="E167">
        <v>3</v>
      </c>
    </row>
    <row r="168" spans="1:5">
      <c r="A168" t="str">
        <f>VLOOKUP(C168,Nomen2!$A$1:$E$34,2,0)</f>
        <v>BASSIN DE ROUEN</v>
      </c>
      <c r="B168">
        <f>VLOOKUP(C168,Nomen2!$A$1:$E$34,3,0)</f>
        <v>28101</v>
      </c>
      <c r="C168">
        <v>2801</v>
      </c>
      <c r="D168" t="s">
        <v>566</v>
      </c>
      <c r="E168">
        <v>3</v>
      </c>
    </row>
    <row r="169" spans="1:5">
      <c r="A169" t="str">
        <f>VLOOKUP(C169,Nomen2!$A$1:$E$34,2,0)</f>
        <v>BASSIN DE ROUEN</v>
      </c>
      <c r="B169">
        <f>VLOOKUP(C169,Nomen2!$A$1:$E$34,3,0)</f>
        <v>28101</v>
      </c>
      <c r="C169">
        <v>2801</v>
      </c>
      <c r="D169" t="s">
        <v>308</v>
      </c>
      <c r="E169">
        <v>3</v>
      </c>
    </row>
    <row r="170" spans="1:5">
      <c r="A170" t="str">
        <f>VLOOKUP(C170,Nomen2!$A$1:$E$34,2,0)</f>
        <v>BASSIN DE ROUEN</v>
      </c>
      <c r="B170">
        <f>VLOOKUP(C170,Nomen2!$A$1:$E$34,3,0)</f>
        <v>28101</v>
      </c>
      <c r="C170">
        <v>2801</v>
      </c>
      <c r="D170" t="s">
        <v>298</v>
      </c>
      <c r="E170">
        <v>3</v>
      </c>
    </row>
    <row r="171" spans="1:5">
      <c r="A171" t="str">
        <f>VLOOKUP(C171,Nomen2!$A$1:$E$34,2,0)</f>
        <v>BASSIN DE ROUEN</v>
      </c>
      <c r="B171">
        <f>VLOOKUP(C171,Nomen2!$A$1:$E$34,3,0)</f>
        <v>28101</v>
      </c>
      <c r="C171">
        <v>2801</v>
      </c>
      <c r="D171" t="s">
        <v>305</v>
      </c>
      <c r="E171">
        <v>3</v>
      </c>
    </row>
    <row r="172" spans="1:5">
      <c r="A172" t="str">
        <f>VLOOKUP(C172,Nomen2!$A$1:$E$34,2,0)</f>
        <v>BASSIN DE ROUEN</v>
      </c>
      <c r="B172">
        <f>VLOOKUP(C172,Nomen2!$A$1:$E$34,3,0)</f>
        <v>28101</v>
      </c>
      <c r="C172">
        <v>2801</v>
      </c>
      <c r="D172" t="s">
        <v>396</v>
      </c>
      <c r="E172">
        <v>3</v>
      </c>
    </row>
    <row r="173" spans="1:5">
      <c r="A173" t="str">
        <f>VLOOKUP(C173,Nomen2!$A$1:$E$34,2,0)</f>
        <v>BASSIN DE ROUEN</v>
      </c>
      <c r="B173">
        <f>VLOOKUP(C173,Nomen2!$A$1:$E$34,3,0)</f>
        <v>28101</v>
      </c>
      <c r="C173">
        <v>2801</v>
      </c>
      <c r="D173" t="s">
        <v>424</v>
      </c>
      <c r="E173">
        <v>2</v>
      </c>
    </row>
    <row r="174" spans="1:5">
      <c r="A174" t="str">
        <f>VLOOKUP(C174,Nomen2!$A$1:$E$34,2,0)</f>
        <v>BASSIN DE ROUEN</v>
      </c>
      <c r="B174">
        <f>VLOOKUP(C174,Nomen2!$A$1:$E$34,3,0)</f>
        <v>28101</v>
      </c>
      <c r="C174">
        <v>2801</v>
      </c>
      <c r="D174" t="s">
        <v>340</v>
      </c>
      <c r="E174">
        <v>2</v>
      </c>
    </row>
    <row r="175" spans="1:5">
      <c r="A175" t="str">
        <f>VLOOKUP(C175,Nomen2!$A$1:$E$34,2,0)</f>
        <v>BASSIN DE ROUEN</v>
      </c>
      <c r="B175">
        <f>VLOOKUP(C175,Nomen2!$A$1:$E$34,3,0)</f>
        <v>28101</v>
      </c>
      <c r="C175">
        <v>2801</v>
      </c>
      <c r="D175" t="s">
        <v>479</v>
      </c>
      <c r="E175">
        <v>2</v>
      </c>
    </row>
    <row r="176" spans="1:5">
      <c r="A176" t="str">
        <f>VLOOKUP(C176,Nomen2!$A$1:$E$34,2,0)</f>
        <v>BASSIN DE ROUEN</v>
      </c>
      <c r="B176">
        <f>VLOOKUP(C176,Nomen2!$A$1:$E$34,3,0)</f>
        <v>28101</v>
      </c>
      <c r="C176">
        <v>2801</v>
      </c>
      <c r="D176" t="s">
        <v>426</v>
      </c>
      <c r="E176">
        <v>2</v>
      </c>
    </row>
    <row r="177" spans="1:5">
      <c r="A177" t="str">
        <f>VLOOKUP(C177,Nomen2!$A$1:$E$34,2,0)</f>
        <v>BASSIN DE ROUEN</v>
      </c>
      <c r="B177">
        <f>VLOOKUP(C177,Nomen2!$A$1:$E$34,3,0)</f>
        <v>28101</v>
      </c>
      <c r="C177">
        <v>2801</v>
      </c>
      <c r="D177" t="s">
        <v>326</v>
      </c>
      <c r="E177">
        <v>2</v>
      </c>
    </row>
    <row r="178" spans="1:5">
      <c r="A178" t="str">
        <f>VLOOKUP(C178,Nomen2!$A$1:$E$34,2,0)</f>
        <v>BASSIN DE ROUEN</v>
      </c>
      <c r="B178">
        <f>VLOOKUP(C178,Nomen2!$A$1:$E$34,3,0)</f>
        <v>28101</v>
      </c>
      <c r="C178">
        <v>2801</v>
      </c>
      <c r="D178" t="s">
        <v>398</v>
      </c>
      <c r="E178">
        <v>2</v>
      </c>
    </row>
    <row r="179" spans="1:5">
      <c r="A179" t="str">
        <f>VLOOKUP(C179,Nomen2!$A$1:$E$34,2,0)</f>
        <v>BASSIN DE ROUEN</v>
      </c>
      <c r="B179">
        <f>VLOOKUP(C179,Nomen2!$A$1:$E$34,3,0)</f>
        <v>28101</v>
      </c>
      <c r="C179">
        <v>2801</v>
      </c>
      <c r="D179" t="s">
        <v>429</v>
      </c>
      <c r="E179">
        <v>2</v>
      </c>
    </row>
    <row r="180" spans="1:5">
      <c r="A180" t="str">
        <f>VLOOKUP(C180,Nomen2!$A$1:$E$34,2,0)</f>
        <v>BASSIN DE ROUEN</v>
      </c>
      <c r="B180">
        <f>VLOOKUP(C180,Nomen2!$A$1:$E$34,3,0)</f>
        <v>28101</v>
      </c>
      <c r="C180">
        <v>2801</v>
      </c>
      <c r="D180" t="s">
        <v>487</v>
      </c>
      <c r="E180">
        <v>2</v>
      </c>
    </row>
    <row r="181" spans="1:5">
      <c r="A181" t="str">
        <f>VLOOKUP(C181,Nomen2!$A$1:$E$34,2,0)</f>
        <v>BASSIN DE ROUEN</v>
      </c>
      <c r="B181">
        <f>VLOOKUP(C181,Nomen2!$A$1:$E$34,3,0)</f>
        <v>28101</v>
      </c>
      <c r="C181">
        <v>2801</v>
      </c>
      <c r="D181" t="s">
        <v>328</v>
      </c>
      <c r="E181">
        <v>2</v>
      </c>
    </row>
    <row r="182" spans="1:5">
      <c r="A182" t="str">
        <f>VLOOKUP(C182,Nomen2!$A$1:$E$34,2,0)</f>
        <v>BASSIN DE ROUEN</v>
      </c>
      <c r="B182">
        <f>VLOOKUP(C182,Nomen2!$A$1:$E$34,3,0)</f>
        <v>28101</v>
      </c>
      <c r="C182">
        <v>2801</v>
      </c>
      <c r="D182" t="s">
        <v>368</v>
      </c>
      <c r="E182">
        <v>2</v>
      </c>
    </row>
    <row r="183" spans="1:5">
      <c r="A183" t="str">
        <f>VLOOKUP(C183,Nomen2!$A$1:$E$34,2,0)</f>
        <v>BASSIN DE ROUEN</v>
      </c>
      <c r="B183">
        <f>VLOOKUP(C183,Nomen2!$A$1:$E$34,3,0)</f>
        <v>28101</v>
      </c>
      <c r="C183">
        <v>2801</v>
      </c>
      <c r="D183" t="s">
        <v>329</v>
      </c>
      <c r="E183">
        <v>2</v>
      </c>
    </row>
    <row r="184" spans="1:5">
      <c r="A184" t="str">
        <f>VLOOKUP(C184,Nomen2!$A$1:$E$34,2,0)</f>
        <v>BASSIN DE ROUEN</v>
      </c>
      <c r="B184">
        <f>VLOOKUP(C184,Nomen2!$A$1:$E$34,3,0)</f>
        <v>28101</v>
      </c>
      <c r="C184">
        <v>2801</v>
      </c>
      <c r="D184" t="s">
        <v>432</v>
      </c>
      <c r="E184">
        <v>2</v>
      </c>
    </row>
    <row r="185" spans="1:5">
      <c r="A185" t="str">
        <f>VLOOKUP(C185,Nomen2!$A$1:$E$34,2,0)</f>
        <v>BASSIN DE ROUEN</v>
      </c>
      <c r="B185">
        <f>VLOOKUP(C185,Nomen2!$A$1:$E$34,3,0)</f>
        <v>28101</v>
      </c>
      <c r="C185">
        <v>2801</v>
      </c>
      <c r="D185" t="s">
        <v>239</v>
      </c>
      <c r="E185">
        <v>2</v>
      </c>
    </row>
    <row r="186" spans="1:5">
      <c r="A186" t="str">
        <f>VLOOKUP(C186,Nomen2!$A$1:$E$34,2,0)</f>
        <v>BASSIN DE ROUEN</v>
      </c>
      <c r="B186">
        <f>VLOOKUP(C186,Nomen2!$A$1:$E$34,3,0)</f>
        <v>28101</v>
      </c>
      <c r="C186">
        <v>2801</v>
      </c>
      <c r="D186" t="s">
        <v>497</v>
      </c>
      <c r="E186">
        <v>2</v>
      </c>
    </row>
    <row r="187" spans="1:5">
      <c r="A187" t="str">
        <f>VLOOKUP(C187,Nomen2!$A$1:$E$34,2,0)</f>
        <v>BASSIN DE ROUEN</v>
      </c>
      <c r="B187">
        <f>VLOOKUP(C187,Nomen2!$A$1:$E$34,3,0)</f>
        <v>28101</v>
      </c>
      <c r="C187">
        <v>2801</v>
      </c>
      <c r="D187" t="s">
        <v>402</v>
      </c>
      <c r="E187">
        <v>2</v>
      </c>
    </row>
    <row r="188" spans="1:5">
      <c r="A188" t="str">
        <f>VLOOKUP(C188,Nomen2!$A$1:$E$34,2,0)</f>
        <v>BASSIN DE ROUEN</v>
      </c>
      <c r="B188">
        <f>VLOOKUP(C188,Nomen2!$A$1:$E$34,3,0)</f>
        <v>28101</v>
      </c>
      <c r="C188">
        <v>2801</v>
      </c>
      <c r="D188" t="s">
        <v>576</v>
      </c>
      <c r="E188">
        <v>2</v>
      </c>
    </row>
    <row r="189" spans="1:5">
      <c r="A189" t="str">
        <f>VLOOKUP(C189,Nomen2!$A$1:$E$34,2,0)</f>
        <v>BASSIN DE ROUEN</v>
      </c>
      <c r="B189">
        <f>VLOOKUP(C189,Nomen2!$A$1:$E$34,3,0)</f>
        <v>28101</v>
      </c>
      <c r="C189">
        <v>2801</v>
      </c>
      <c r="D189" t="s">
        <v>330</v>
      </c>
      <c r="E189">
        <v>2</v>
      </c>
    </row>
    <row r="190" spans="1:5">
      <c r="A190" t="str">
        <f>VLOOKUP(C190,Nomen2!$A$1:$E$34,2,0)</f>
        <v>BASSIN DE ROUEN</v>
      </c>
      <c r="B190">
        <f>VLOOKUP(C190,Nomen2!$A$1:$E$34,3,0)</f>
        <v>28101</v>
      </c>
      <c r="C190">
        <v>2801</v>
      </c>
      <c r="D190" t="s">
        <v>271</v>
      </c>
      <c r="E190">
        <v>2</v>
      </c>
    </row>
    <row r="191" spans="1:5">
      <c r="A191" t="str">
        <f>VLOOKUP(C191,Nomen2!$A$1:$E$34,2,0)</f>
        <v>BASSIN DE ROUEN</v>
      </c>
      <c r="B191">
        <f>VLOOKUP(C191,Nomen2!$A$1:$E$34,3,0)</f>
        <v>28101</v>
      </c>
      <c r="C191">
        <v>2801</v>
      </c>
      <c r="D191" t="s">
        <v>259</v>
      </c>
      <c r="E191">
        <v>2</v>
      </c>
    </row>
    <row r="192" spans="1:5">
      <c r="A192" t="str">
        <f>VLOOKUP(C192,Nomen2!$A$1:$E$34,2,0)</f>
        <v>BASSIN DE ROUEN</v>
      </c>
      <c r="B192">
        <f>VLOOKUP(C192,Nomen2!$A$1:$E$34,3,0)</f>
        <v>28101</v>
      </c>
      <c r="C192">
        <v>2801</v>
      </c>
      <c r="D192" t="s">
        <v>235</v>
      </c>
      <c r="E192">
        <v>2</v>
      </c>
    </row>
    <row r="193" spans="1:5">
      <c r="A193" t="str">
        <f>VLOOKUP(C193,Nomen2!$A$1:$E$34,2,0)</f>
        <v>BASSIN DE ROUEN</v>
      </c>
      <c r="B193">
        <f>VLOOKUP(C193,Nomen2!$A$1:$E$34,3,0)</f>
        <v>28101</v>
      </c>
      <c r="C193">
        <v>2801</v>
      </c>
      <c r="D193" t="s">
        <v>404</v>
      </c>
      <c r="E193">
        <v>2</v>
      </c>
    </row>
    <row r="194" spans="1:5">
      <c r="A194" t="str">
        <f>VLOOKUP(C194,Nomen2!$A$1:$E$34,2,0)</f>
        <v>BASSIN DE ROUEN</v>
      </c>
      <c r="B194">
        <f>VLOOKUP(C194,Nomen2!$A$1:$E$34,3,0)</f>
        <v>28101</v>
      </c>
      <c r="C194">
        <v>2801</v>
      </c>
      <c r="D194" t="s">
        <v>295</v>
      </c>
      <c r="E194">
        <v>2</v>
      </c>
    </row>
    <row r="195" spans="1:5">
      <c r="A195" t="str">
        <f>VLOOKUP(C195,Nomen2!$A$1:$E$34,2,0)</f>
        <v>BASSIN DE ROUEN</v>
      </c>
      <c r="B195">
        <f>VLOOKUP(C195,Nomen2!$A$1:$E$34,3,0)</f>
        <v>28101</v>
      </c>
      <c r="C195">
        <v>2801</v>
      </c>
      <c r="D195" t="s">
        <v>349</v>
      </c>
      <c r="E195">
        <v>2</v>
      </c>
    </row>
    <row r="196" spans="1:5">
      <c r="A196" t="str">
        <f>VLOOKUP(C196,Nomen2!$A$1:$E$34,2,0)</f>
        <v>BASSIN DE ROUEN</v>
      </c>
      <c r="B196">
        <f>VLOOKUP(C196,Nomen2!$A$1:$E$34,3,0)</f>
        <v>28101</v>
      </c>
      <c r="C196">
        <v>2801</v>
      </c>
      <c r="D196" t="s">
        <v>299</v>
      </c>
      <c r="E196">
        <v>2</v>
      </c>
    </row>
    <row r="197" spans="1:5">
      <c r="A197" t="str">
        <f>VLOOKUP(C197,Nomen2!$A$1:$E$34,2,0)</f>
        <v>BASSIN DE ROUEN</v>
      </c>
      <c r="B197">
        <f>VLOOKUP(C197,Nomen2!$A$1:$E$34,3,0)</f>
        <v>28101</v>
      </c>
      <c r="C197">
        <v>2801</v>
      </c>
      <c r="D197" t="s">
        <v>377</v>
      </c>
      <c r="E197">
        <v>2</v>
      </c>
    </row>
    <row r="198" spans="1:5">
      <c r="A198" t="str">
        <f>VLOOKUP(C198,Nomen2!$A$1:$E$34,2,0)</f>
        <v>BASSIN DE ROUEN</v>
      </c>
      <c r="B198">
        <f>VLOOKUP(C198,Nomen2!$A$1:$E$34,3,0)</f>
        <v>28101</v>
      </c>
      <c r="C198">
        <v>2801</v>
      </c>
      <c r="D198" t="s">
        <v>446</v>
      </c>
      <c r="E198">
        <v>2</v>
      </c>
    </row>
    <row r="199" spans="1:5">
      <c r="A199" t="str">
        <f>VLOOKUP(C199,Nomen2!$A$1:$E$34,2,0)</f>
        <v>BASSIN DE ROUEN</v>
      </c>
      <c r="B199">
        <f>VLOOKUP(C199,Nomen2!$A$1:$E$34,3,0)</f>
        <v>28101</v>
      </c>
      <c r="C199">
        <v>2801</v>
      </c>
      <c r="D199" t="s">
        <v>520</v>
      </c>
      <c r="E199">
        <v>2</v>
      </c>
    </row>
    <row r="200" spans="1:5">
      <c r="A200" t="str">
        <f>VLOOKUP(C200,Nomen2!$A$1:$E$34,2,0)</f>
        <v>BASSIN DE ROUEN</v>
      </c>
      <c r="B200">
        <f>VLOOKUP(C200,Nomen2!$A$1:$E$34,3,0)</f>
        <v>28101</v>
      </c>
      <c r="C200">
        <v>2801</v>
      </c>
      <c r="D200" t="s">
        <v>408</v>
      </c>
      <c r="E200">
        <v>2</v>
      </c>
    </row>
    <row r="201" spans="1:5">
      <c r="A201" t="str">
        <f>VLOOKUP(C201,Nomen2!$A$1:$E$34,2,0)</f>
        <v>BASSIN DE ROUEN</v>
      </c>
      <c r="B201">
        <f>VLOOKUP(C201,Nomen2!$A$1:$E$34,3,0)</f>
        <v>28101</v>
      </c>
      <c r="C201">
        <v>2801</v>
      </c>
      <c r="D201" t="s">
        <v>381</v>
      </c>
      <c r="E201">
        <v>2</v>
      </c>
    </row>
    <row r="202" spans="1:5">
      <c r="A202" t="str">
        <f>VLOOKUP(C202,Nomen2!$A$1:$E$34,2,0)</f>
        <v>BASSIN DE ROUEN</v>
      </c>
      <c r="B202">
        <f>VLOOKUP(C202,Nomen2!$A$1:$E$34,3,0)</f>
        <v>28101</v>
      </c>
      <c r="C202">
        <v>2801</v>
      </c>
      <c r="D202" t="s">
        <v>283</v>
      </c>
      <c r="E202">
        <v>2</v>
      </c>
    </row>
    <row r="203" spans="1:5">
      <c r="A203" t="str">
        <f>VLOOKUP(C203,Nomen2!$A$1:$E$34,2,0)</f>
        <v>BASSIN DE ROUEN</v>
      </c>
      <c r="B203">
        <f>VLOOKUP(C203,Nomen2!$A$1:$E$34,3,0)</f>
        <v>28101</v>
      </c>
      <c r="C203">
        <v>2801</v>
      </c>
      <c r="D203" t="s">
        <v>410</v>
      </c>
      <c r="E203">
        <v>2</v>
      </c>
    </row>
    <row r="204" spans="1:5">
      <c r="A204" t="str">
        <f>VLOOKUP(C204,Nomen2!$A$1:$E$34,2,0)</f>
        <v>BASSIN DE ROUEN</v>
      </c>
      <c r="B204">
        <f>VLOOKUP(C204,Nomen2!$A$1:$E$34,3,0)</f>
        <v>28101</v>
      </c>
      <c r="C204">
        <v>2801</v>
      </c>
      <c r="D204" t="s">
        <v>274</v>
      </c>
      <c r="E204">
        <v>2</v>
      </c>
    </row>
    <row r="205" spans="1:5">
      <c r="A205" t="str">
        <f>VLOOKUP(C205,Nomen2!$A$1:$E$34,2,0)</f>
        <v>BASSIN DE ROUEN</v>
      </c>
      <c r="B205">
        <f>VLOOKUP(C205,Nomen2!$A$1:$E$34,3,0)</f>
        <v>28101</v>
      </c>
      <c r="C205">
        <v>2801</v>
      </c>
      <c r="D205" t="s">
        <v>386</v>
      </c>
      <c r="E205">
        <v>2</v>
      </c>
    </row>
    <row r="206" spans="1:5">
      <c r="A206" t="str">
        <f>VLOOKUP(C206,Nomen2!$A$1:$E$34,2,0)</f>
        <v>BASSIN DE ROUEN</v>
      </c>
      <c r="B206">
        <f>VLOOKUP(C206,Nomen2!$A$1:$E$34,3,0)</f>
        <v>28101</v>
      </c>
      <c r="C206">
        <v>2801</v>
      </c>
      <c r="D206" t="s">
        <v>319</v>
      </c>
      <c r="E206">
        <v>2</v>
      </c>
    </row>
    <row r="207" spans="1:5">
      <c r="A207" t="str">
        <f>VLOOKUP(C207,Nomen2!$A$1:$E$34,2,0)</f>
        <v>BASSIN DE ROUEN</v>
      </c>
      <c r="B207">
        <f>VLOOKUP(C207,Nomen2!$A$1:$E$34,3,0)</f>
        <v>28101</v>
      </c>
      <c r="C207">
        <v>2801</v>
      </c>
      <c r="D207" t="s">
        <v>241</v>
      </c>
      <c r="E207">
        <v>2</v>
      </c>
    </row>
    <row r="208" spans="1:5">
      <c r="A208" t="str">
        <f>VLOOKUP(C208,Nomen2!$A$1:$E$34,2,0)</f>
        <v>BASSIN DE ROUEN</v>
      </c>
      <c r="B208">
        <f>VLOOKUP(C208,Nomen2!$A$1:$E$34,3,0)</f>
        <v>28101</v>
      </c>
      <c r="C208">
        <v>2801</v>
      </c>
      <c r="D208" t="s">
        <v>355</v>
      </c>
      <c r="E208">
        <v>2</v>
      </c>
    </row>
    <row r="209" spans="1:5">
      <c r="A209" t="str">
        <f>VLOOKUP(C209,Nomen2!$A$1:$E$34,2,0)</f>
        <v>BASSIN DE ROUEN</v>
      </c>
      <c r="B209">
        <f>VLOOKUP(C209,Nomen2!$A$1:$E$34,3,0)</f>
        <v>28101</v>
      </c>
      <c r="C209">
        <v>2801</v>
      </c>
      <c r="D209" t="s">
        <v>538</v>
      </c>
      <c r="E209">
        <v>2</v>
      </c>
    </row>
    <row r="210" spans="1:5">
      <c r="A210" t="str">
        <f>VLOOKUP(C210,Nomen2!$A$1:$E$34,2,0)</f>
        <v>BASSIN DE ROUEN</v>
      </c>
      <c r="B210">
        <f>VLOOKUP(C210,Nomen2!$A$1:$E$34,3,0)</f>
        <v>28101</v>
      </c>
      <c r="C210">
        <v>2801</v>
      </c>
      <c r="D210" t="s">
        <v>412</v>
      </c>
      <c r="E210">
        <v>2</v>
      </c>
    </row>
    <row r="211" spans="1:5">
      <c r="A211" t="str">
        <f>VLOOKUP(C211,Nomen2!$A$1:$E$34,2,0)</f>
        <v>BASSIN DE ROUEN</v>
      </c>
      <c r="B211">
        <f>VLOOKUP(C211,Nomen2!$A$1:$E$34,3,0)</f>
        <v>28101</v>
      </c>
      <c r="C211">
        <v>2801</v>
      </c>
      <c r="D211" t="s">
        <v>334</v>
      </c>
      <c r="E211">
        <v>2</v>
      </c>
    </row>
    <row r="212" spans="1:5">
      <c r="A212" t="str">
        <f>VLOOKUP(C212,Nomen2!$A$1:$E$34,2,0)</f>
        <v>BASSIN DE ROUEN</v>
      </c>
      <c r="B212">
        <f>VLOOKUP(C212,Nomen2!$A$1:$E$34,3,0)</f>
        <v>28101</v>
      </c>
      <c r="C212">
        <v>2801</v>
      </c>
      <c r="D212" t="s">
        <v>539</v>
      </c>
      <c r="E212">
        <v>2</v>
      </c>
    </row>
    <row r="213" spans="1:5">
      <c r="A213" t="str">
        <f>VLOOKUP(C213,Nomen2!$A$1:$E$34,2,0)</f>
        <v>BASSIN DE ROUEN</v>
      </c>
      <c r="B213">
        <f>VLOOKUP(C213,Nomen2!$A$1:$E$34,3,0)</f>
        <v>28101</v>
      </c>
      <c r="C213">
        <v>2801</v>
      </c>
      <c r="D213" t="s">
        <v>309</v>
      </c>
      <c r="E213">
        <v>2</v>
      </c>
    </row>
    <row r="214" spans="1:5">
      <c r="A214" t="str">
        <f>VLOOKUP(C214,Nomen2!$A$1:$E$34,2,0)</f>
        <v>BASSIN DE ROUEN</v>
      </c>
      <c r="B214">
        <f>VLOOKUP(C214,Nomen2!$A$1:$E$34,3,0)</f>
        <v>28101</v>
      </c>
      <c r="C214">
        <v>2801</v>
      </c>
      <c r="D214" t="s">
        <v>389</v>
      </c>
      <c r="E214">
        <v>2</v>
      </c>
    </row>
    <row r="215" spans="1:5">
      <c r="A215" t="str">
        <f>VLOOKUP(C215,Nomen2!$A$1:$E$34,2,0)</f>
        <v>BASSIN DE ROUEN</v>
      </c>
      <c r="B215">
        <f>VLOOKUP(C215,Nomen2!$A$1:$E$34,3,0)</f>
        <v>28101</v>
      </c>
      <c r="C215">
        <v>2801</v>
      </c>
      <c r="D215" t="s">
        <v>413</v>
      </c>
      <c r="E215">
        <v>2</v>
      </c>
    </row>
    <row r="216" spans="1:5">
      <c r="A216" t="str">
        <f>VLOOKUP(C216,Nomen2!$A$1:$E$34,2,0)</f>
        <v>BASSIN DE ROUEN</v>
      </c>
      <c r="B216">
        <f>VLOOKUP(C216,Nomen2!$A$1:$E$34,3,0)</f>
        <v>28101</v>
      </c>
      <c r="C216">
        <v>2801</v>
      </c>
      <c r="D216" t="s">
        <v>414</v>
      </c>
      <c r="E216">
        <v>2</v>
      </c>
    </row>
    <row r="217" spans="1:5">
      <c r="A217" t="str">
        <f>VLOOKUP(C217,Nomen2!$A$1:$E$34,2,0)</f>
        <v>BASSIN DE ROUEN</v>
      </c>
      <c r="B217">
        <f>VLOOKUP(C217,Nomen2!$A$1:$E$34,3,0)</f>
        <v>28101</v>
      </c>
      <c r="C217">
        <v>2801</v>
      </c>
      <c r="D217" t="s">
        <v>304</v>
      </c>
      <c r="E217">
        <v>2</v>
      </c>
    </row>
    <row r="218" spans="1:5">
      <c r="A218" t="str">
        <f>VLOOKUP(C218,Nomen2!$A$1:$E$34,2,0)</f>
        <v>BASSIN DE ROUEN</v>
      </c>
      <c r="B218">
        <f>VLOOKUP(C218,Nomen2!$A$1:$E$34,3,0)</f>
        <v>28101</v>
      </c>
      <c r="C218">
        <v>2801</v>
      </c>
      <c r="D218" t="s">
        <v>417</v>
      </c>
      <c r="E218">
        <v>2</v>
      </c>
    </row>
    <row r="219" spans="1:5">
      <c r="A219" t="str">
        <f>VLOOKUP(C219,Nomen2!$A$1:$E$34,2,0)</f>
        <v>BASSIN DE ROUEN</v>
      </c>
      <c r="B219">
        <f>VLOOKUP(C219,Nomen2!$A$1:$E$34,3,0)</f>
        <v>28101</v>
      </c>
      <c r="C219">
        <v>2801</v>
      </c>
      <c r="D219" t="s">
        <v>393</v>
      </c>
      <c r="E219">
        <v>2</v>
      </c>
    </row>
    <row r="220" spans="1:5">
      <c r="A220" t="str">
        <f>VLOOKUP(C220,Nomen2!$A$1:$E$34,2,0)</f>
        <v>BASSIN DE ROUEN</v>
      </c>
      <c r="B220">
        <f>VLOOKUP(C220,Nomen2!$A$1:$E$34,3,0)</f>
        <v>28101</v>
      </c>
      <c r="C220">
        <v>2801</v>
      </c>
      <c r="D220" t="s">
        <v>250</v>
      </c>
      <c r="E220">
        <v>2</v>
      </c>
    </row>
    <row r="221" spans="1:5">
      <c r="A221" t="str">
        <f>VLOOKUP(C221,Nomen2!$A$1:$E$34,2,0)</f>
        <v>BASSIN DE ROUEN</v>
      </c>
      <c r="B221">
        <f>VLOOKUP(C221,Nomen2!$A$1:$E$34,3,0)</f>
        <v>28101</v>
      </c>
      <c r="C221">
        <v>2801</v>
      </c>
      <c r="D221" t="s">
        <v>471</v>
      </c>
      <c r="E221">
        <v>2</v>
      </c>
    </row>
    <row r="222" spans="1:5">
      <c r="A222" t="str">
        <f>VLOOKUP(C222,Nomen2!$A$1:$E$34,2,0)</f>
        <v>BASSIN DE ROUEN</v>
      </c>
      <c r="B222">
        <f>VLOOKUP(C222,Nomen2!$A$1:$E$34,3,0)</f>
        <v>28101</v>
      </c>
      <c r="C222">
        <v>2801</v>
      </c>
      <c r="D222" t="s">
        <v>338</v>
      </c>
      <c r="E222">
        <v>2</v>
      </c>
    </row>
    <row r="223" spans="1:5">
      <c r="A223" t="str">
        <f>VLOOKUP(C223,Nomen2!$A$1:$E$34,2,0)</f>
        <v>BASSIN DE ROUEN</v>
      </c>
      <c r="B223">
        <f>VLOOKUP(C223,Nomen2!$A$1:$E$34,3,0)</f>
        <v>28101</v>
      </c>
      <c r="C223">
        <v>2801</v>
      </c>
      <c r="D223" t="s">
        <v>397</v>
      </c>
      <c r="E223">
        <v>1</v>
      </c>
    </row>
    <row r="224" spans="1:5">
      <c r="A224" t="str">
        <f>VLOOKUP(C224,Nomen2!$A$1:$E$34,2,0)</f>
        <v>BASSIN DE ROUEN</v>
      </c>
      <c r="B224">
        <f>VLOOKUP(C224,Nomen2!$A$1:$E$34,3,0)</f>
        <v>28101</v>
      </c>
      <c r="C224">
        <v>2801</v>
      </c>
      <c r="D224" t="s">
        <v>599</v>
      </c>
      <c r="E224">
        <v>1</v>
      </c>
    </row>
    <row r="225" spans="1:5">
      <c r="A225" t="str">
        <f>VLOOKUP(C225,Nomen2!$A$1:$E$34,2,0)</f>
        <v>BASSIN DE ROUEN</v>
      </c>
      <c r="B225">
        <f>VLOOKUP(C225,Nomen2!$A$1:$E$34,3,0)</f>
        <v>28101</v>
      </c>
      <c r="C225">
        <v>2801</v>
      </c>
      <c r="D225" t="s">
        <v>475</v>
      </c>
      <c r="E225">
        <v>1</v>
      </c>
    </row>
    <row r="226" spans="1:5">
      <c r="A226" t="str">
        <f>VLOOKUP(C226,Nomen2!$A$1:$E$34,2,0)</f>
        <v>BASSIN DE ROUEN</v>
      </c>
      <c r="B226">
        <f>VLOOKUP(C226,Nomen2!$A$1:$E$34,3,0)</f>
        <v>28101</v>
      </c>
      <c r="C226">
        <v>2801</v>
      </c>
      <c r="D226" t="s">
        <v>572</v>
      </c>
      <c r="E226">
        <v>1</v>
      </c>
    </row>
    <row r="227" spans="1:5">
      <c r="A227" t="str">
        <f>VLOOKUP(C227,Nomen2!$A$1:$E$34,2,0)</f>
        <v>BASSIN DE ROUEN</v>
      </c>
      <c r="B227">
        <f>VLOOKUP(C227,Nomen2!$A$1:$E$34,3,0)</f>
        <v>28101</v>
      </c>
      <c r="C227">
        <v>2801</v>
      </c>
      <c r="D227" t="s">
        <v>339</v>
      </c>
      <c r="E227">
        <v>1</v>
      </c>
    </row>
    <row r="228" spans="1:5">
      <c r="A228" t="str">
        <f>VLOOKUP(C228,Nomen2!$A$1:$E$34,2,0)</f>
        <v>BASSIN DE ROUEN</v>
      </c>
      <c r="B228">
        <f>VLOOKUP(C228,Nomen2!$A$1:$E$34,3,0)</f>
        <v>28101</v>
      </c>
      <c r="C228">
        <v>2801</v>
      </c>
      <c r="D228" t="s">
        <v>478</v>
      </c>
      <c r="E228">
        <v>1</v>
      </c>
    </row>
    <row r="229" spans="1:5">
      <c r="A229" t="str">
        <f>VLOOKUP(C229,Nomen2!$A$1:$E$34,2,0)</f>
        <v>BASSIN DE ROUEN</v>
      </c>
      <c r="B229">
        <f>VLOOKUP(C229,Nomen2!$A$1:$E$34,3,0)</f>
        <v>28101</v>
      </c>
      <c r="C229">
        <v>2801</v>
      </c>
      <c r="D229" t="s">
        <v>571</v>
      </c>
      <c r="E229">
        <v>1</v>
      </c>
    </row>
    <row r="230" spans="1:5">
      <c r="A230" t="str">
        <f>VLOOKUP(C230,Nomen2!$A$1:$E$34,2,0)</f>
        <v>BASSIN DE ROUEN</v>
      </c>
      <c r="B230">
        <f>VLOOKUP(C230,Nomen2!$A$1:$E$34,3,0)</f>
        <v>28101</v>
      </c>
      <c r="C230">
        <v>2801</v>
      </c>
      <c r="D230" t="s">
        <v>575</v>
      </c>
      <c r="E230">
        <v>1</v>
      </c>
    </row>
    <row r="231" spans="1:5">
      <c r="A231" t="str">
        <f>VLOOKUP(C231,Nomen2!$A$1:$E$34,2,0)</f>
        <v>BASSIN DE ROUEN</v>
      </c>
      <c r="B231">
        <f>VLOOKUP(C231,Nomen2!$A$1:$E$34,3,0)</f>
        <v>28101</v>
      </c>
      <c r="C231">
        <v>2801</v>
      </c>
      <c r="D231" t="s">
        <v>481</v>
      </c>
      <c r="E231">
        <v>1</v>
      </c>
    </row>
    <row r="232" spans="1:5">
      <c r="A232" t="str">
        <f>VLOOKUP(C232,Nomen2!$A$1:$E$34,2,0)</f>
        <v>BASSIN DE ROUEN</v>
      </c>
      <c r="B232">
        <f>VLOOKUP(C232,Nomen2!$A$1:$E$34,3,0)</f>
        <v>28101</v>
      </c>
      <c r="C232">
        <v>2801</v>
      </c>
      <c r="D232" t="s">
        <v>602</v>
      </c>
      <c r="E232">
        <v>1</v>
      </c>
    </row>
    <row r="233" spans="1:5">
      <c r="A233" t="str">
        <f>VLOOKUP(C233,Nomen2!$A$1:$E$34,2,0)</f>
        <v>BASSIN DE ROUEN</v>
      </c>
      <c r="B233">
        <f>VLOOKUP(C233,Nomen2!$A$1:$E$34,3,0)</f>
        <v>28101</v>
      </c>
      <c r="C233">
        <v>2801</v>
      </c>
      <c r="D233" t="s">
        <v>652</v>
      </c>
      <c r="E233">
        <v>1</v>
      </c>
    </row>
    <row r="234" spans="1:5">
      <c r="A234" t="str">
        <f>VLOOKUP(C234,Nomen2!$A$1:$E$34,2,0)</f>
        <v>BASSIN DE ROUEN</v>
      </c>
      <c r="B234">
        <f>VLOOKUP(C234,Nomen2!$A$1:$E$34,3,0)</f>
        <v>28101</v>
      </c>
      <c r="C234">
        <v>2801</v>
      </c>
      <c r="D234" t="s">
        <v>711</v>
      </c>
      <c r="E234">
        <v>1</v>
      </c>
    </row>
    <row r="235" spans="1:5">
      <c r="A235" t="str">
        <f>VLOOKUP(C235,Nomen2!$A$1:$E$34,2,0)</f>
        <v>BASSIN DE ROUEN</v>
      </c>
      <c r="B235">
        <f>VLOOKUP(C235,Nomen2!$A$1:$E$34,3,0)</f>
        <v>28101</v>
      </c>
      <c r="C235">
        <v>2801</v>
      </c>
      <c r="D235" t="s">
        <v>728</v>
      </c>
      <c r="E235">
        <v>1</v>
      </c>
    </row>
    <row r="236" spans="1:5">
      <c r="A236" t="str">
        <f>VLOOKUP(C236,Nomen2!$A$1:$E$34,2,0)</f>
        <v>BASSIN DE ROUEN</v>
      </c>
      <c r="B236">
        <f>VLOOKUP(C236,Nomen2!$A$1:$E$34,3,0)</f>
        <v>28101</v>
      </c>
      <c r="C236">
        <v>2801</v>
      </c>
      <c r="D236" t="s">
        <v>341</v>
      </c>
      <c r="E236">
        <v>1</v>
      </c>
    </row>
    <row r="237" spans="1:5">
      <c r="A237" t="str">
        <f>VLOOKUP(C237,Nomen2!$A$1:$E$34,2,0)</f>
        <v>BASSIN DE ROUEN</v>
      </c>
      <c r="B237">
        <f>VLOOKUP(C237,Nomen2!$A$1:$E$34,3,0)</f>
        <v>28101</v>
      </c>
      <c r="C237">
        <v>2801</v>
      </c>
      <c r="D237" t="s">
        <v>584</v>
      </c>
      <c r="E237">
        <v>1</v>
      </c>
    </row>
    <row r="238" spans="1:5">
      <c r="A238" t="str">
        <f>VLOOKUP(C238,Nomen2!$A$1:$E$34,2,0)</f>
        <v>BASSIN DE ROUEN</v>
      </c>
      <c r="B238">
        <f>VLOOKUP(C238,Nomen2!$A$1:$E$34,3,0)</f>
        <v>28101</v>
      </c>
      <c r="C238">
        <v>2801</v>
      </c>
      <c r="D238" t="s">
        <v>401</v>
      </c>
      <c r="E238">
        <v>1</v>
      </c>
    </row>
    <row r="239" spans="1:5">
      <c r="A239" t="str">
        <f>VLOOKUP(C239,Nomen2!$A$1:$E$34,2,0)</f>
        <v>BASSIN DE ROUEN</v>
      </c>
      <c r="B239">
        <f>VLOOKUP(C239,Nomen2!$A$1:$E$34,3,0)</f>
        <v>28101</v>
      </c>
      <c r="C239">
        <v>2801</v>
      </c>
      <c r="D239" t="s">
        <v>490</v>
      </c>
      <c r="E239">
        <v>1</v>
      </c>
    </row>
    <row r="240" spans="1:5">
      <c r="A240" t="str">
        <f>VLOOKUP(C240,Nomen2!$A$1:$E$34,2,0)</f>
        <v>BASSIN DE ROUEN</v>
      </c>
      <c r="B240">
        <f>VLOOKUP(C240,Nomen2!$A$1:$E$34,3,0)</f>
        <v>28101</v>
      </c>
      <c r="C240">
        <v>2801</v>
      </c>
      <c r="D240" t="s">
        <v>434</v>
      </c>
      <c r="E240">
        <v>1</v>
      </c>
    </row>
    <row r="241" spans="1:5">
      <c r="A241" t="str">
        <f>VLOOKUP(C241,Nomen2!$A$1:$E$34,2,0)</f>
        <v>BASSIN DE ROUEN</v>
      </c>
      <c r="B241">
        <f>VLOOKUP(C241,Nomen2!$A$1:$E$34,3,0)</f>
        <v>28101</v>
      </c>
      <c r="C241">
        <v>2801</v>
      </c>
      <c r="D241" t="s">
        <v>631</v>
      </c>
      <c r="E241">
        <v>1</v>
      </c>
    </row>
    <row r="242" spans="1:5">
      <c r="A242" t="str">
        <f>VLOOKUP(C242,Nomen2!$A$1:$E$34,2,0)</f>
        <v>BASSIN DE ROUEN</v>
      </c>
      <c r="B242">
        <f>VLOOKUP(C242,Nomen2!$A$1:$E$34,3,0)</f>
        <v>28101</v>
      </c>
      <c r="C242">
        <v>2801</v>
      </c>
      <c r="D242" t="s">
        <v>314</v>
      </c>
      <c r="E242">
        <v>1</v>
      </c>
    </row>
    <row r="243" spans="1:5">
      <c r="A243" t="str">
        <f>VLOOKUP(C243,Nomen2!$A$1:$E$34,2,0)</f>
        <v>BASSIN DE ROUEN</v>
      </c>
      <c r="B243">
        <f>VLOOKUP(C243,Nomen2!$A$1:$E$34,3,0)</f>
        <v>28101</v>
      </c>
      <c r="C243">
        <v>2801</v>
      </c>
      <c r="D243" t="s">
        <v>498</v>
      </c>
      <c r="E243">
        <v>1</v>
      </c>
    </row>
    <row r="244" spans="1:5">
      <c r="A244" t="str">
        <f>VLOOKUP(C244,Nomen2!$A$1:$E$34,2,0)</f>
        <v>BASSIN DE ROUEN</v>
      </c>
      <c r="B244">
        <f>VLOOKUP(C244,Nomen2!$A$1:$E$34,3,0)</f>
        <v>28101</v>
      </c>
      <c r="C244">
        <v>2801</v>
      </c>
      <c r="D244" t="s">
        <v>502</v>
      </c>
      <c r="E244">
        <v>1</v>
      </c>
    </row>
    <row r="245" spans="1:5">
      <c r="A245" t="str">
        <f>VLOOKUP(C245,Nomen2!$A$1:$E$34,2,0)</f>
        <v>BASSIN DE ROUEN</v>
      </c>
      <c r="B245">
        <f>VLOOKUP(C245,Nomen2!$A$1:$E$34,3,0)</f>
        <v>28101</v>
      </c>
      <c r="C245">
        <v>2801</v>
      </c>
      <c r="D245" t="s">
        <v>225</v>
      </c>
      <c r="E245">
        <v>1</v>
      </c>
    </row>
    <row r="246" spans="1:5">
      <c r="A246" t="str">
        <f>VLOOKUP(C246,Nomen2!$A$1:$E$34,2,0)</f>
        <v>BASSIN DE ROUEN</v>
      </c>
      <c r="B246">
        <f>VLOOKUP(C246,Nomen2!$A$1:$E$34,3,0)</f>
        <v>28101</v>
      </c>
      <c r="C246">
        <v>2801</v>
      </c>
      <c r="D246" t="s">
        <v>439</v>
      </c>
      <c r="E246">
        <v>1</v>
      </c>
    </row>
    <row r="247" spans="1:5">
      <c r="A247" t="str">
        <f>VLOOKUP(C247,Nomen2!$A$1:$E$34,2,0)</f>
        <v>BASSIN DE ROUEN</v>
      </c>
      <c r="B247">
        <f>VLOOKUP(C247,Nomen2!$A$1:$E$34,3,0)</f>
        <v>28101</v>
      </c>
      <c r="C247">
        <v>2801</v>
      </c>
      <c r="D247" t="s">
        <v>332</v>
      </c>
      <c r="E247">
        <v>1</v>
      </c>
    </row>
    <row r="248" spans="1:5">
      <c r="A248" t="str">
        <f>VLOOKUP(C248,Nomen2!$A$1:$E$34,2,0)</f>
        <v>BASSIN DE ROUEN</v>
      </c>
      <c r="B248">
        <f>VLOOKUP(C248,Nomen2!$A$1:$E$34,3,0)</f>
        <v>28101</v>
      </c>
      <c r="C248">
        <v>2801</v>
      </c>
      <c r="D248" t="s">
        <v>373</v>
      </c>
      <c r="E248">
        <v>1</v>
      </c>
    </row>
    <row r="249" spans="1:5">
      <c r="A249" t="str">
        <f>VLOOKUP(C249,Nomen2!$A$1:$E$34,2,0)</f>
        <v>BASSIN DE ROUEN</v>
      </c>
      <c r="B249">
        <f>VLOOKUP(C249,Nomen2!$A$1:$E$34,3,0)</f>
        <v>28101</v>
      </c>
      <c r="C249">
        <v>2801</v>
      </c>
      <c r="D249" t="s">
        <v>374</v>
      </c>
      <c r="E249">
        <v>1</v>
      </c>
    </row>
    <row r="250" spans="1:5">
      <c r="A250" t="str">
        <f>VLOOKUP(C250,Nomen2!$A$1:$E$34,2,0)</f>
        <v>BASSIN DE ROUEN</v>
      </c>
      <c r="B250">
        <f>VLOOKUP(C250,Nomen2!$A$1:$E$34,3,0)</f>
        <v>28101</v>
      </c>
      <c r="C250">
        <v>2801</v>
      </c>
      <c r="D250" t="s">
        <v>585</v>
      </c>
      <c r="E250">
        <v>1</v>
      </c>
    </row>
    <row r="251" spans="1:5">
      <c r="A251" t="str">
        <f>VLOOKUP(C251,Nomen2!$A$1:$E$34,2,0)</f>
        <v>BASSIN DE ROUEN</v>
      </c>
      <c r="B251">
        <f>VLOOKUP(C251,Nomen2!$A$1:$E$34,3,0)</f>
        <v>28101</v>
      </c>
      <c r="C251">
        <v>2801</v>
      </c>
      <c r="D251" t="s">
        <v>345</v>
      </c>
      <c r="E251">
        <v>1</v>
      </c>
    </row>
    <row r="252" spans="1:5">
      <c r="A252" t="str">
        <f>VLOOKUP(C252,Nomen2!$A$1:$E$34,2,0)</f>
        <v>BASSIN DE ROUEN</v>
      </c>
      <c r="B252">
        <f>VLOOKUP(C252,Nomen2!$A$1:$E$34,3,0)</f>
        <v>28101</v>
      </c>
      <c r="C252">
        <v>2801</v>
      </c>
      <c r="D252" t="s">
        <v>323</v>
      </c>
      <c r="E252">
        <v>1</v>
      </c>
    </row>
    <row r="253" spans="1:5">
      <c r="A253" t="str">
        <f>VLOOKUP(C253,Nomen2!$A$1:$E$34,2,0)</f>
        <v>BASSIN DE ROUEN</v>
      </c>
      <c r="B253">
        <f>VLOOKUP(C253,Nomen2!$A$1:$E$34,3,0)</f>
        <v>28101</v>
      </c>
      <c r="C253">
        <v>2801</v>
      </c>
      <c r="D253" t="s">
        <v>504</v>
      </c>
      <c r="E253">
        <v>1</v>
      </c>
    </row>
    <row r="254" spans="1:5">
      <c r="A254" t="str">
        <f>VLOOKUP(C254,Nomen2!$A$1:$E$34,2,0)</f>
        <v>BASSIN DE ROUEN</v>
      </c>
      <c r="B254">
        <f>VLOOKUP(C254,Nomen2!$A$1:$E$34,3,0)</f>
        <v>28101</v>
      </c>
      <c r="C254">
        <v>2801</v>
      </c>
      <c r="D254" t="s">
        <v>333</v>
      </c>
      <c r="E254">
        <v>1</v>
      </c>
    </row>
    <row r="255" spans="1:5">
      <c r="A255" t="str">
        <f>VLOOKUP(C255,Nomen2!$A$1:$E$34,2,0)</f>
        <v>BASSIN DE ROUEN</v>
      </c>
      <c r="B255">
        <f>VLOOKUP(C255,Nomen2!$A$1:$E$34,3,0)</f>
        <v>28101</v>
      </c>
      <c r="C255">
        <v>2801</v>
      </c>
      <c r="D255" t="s">
        <v>442</v>
      </c>
      <c r="E255">
        <v>1</v>
      </c>
    </row>
    <row r="256" spans="1:5">
      <c r="A256" t="str">
        <f>VLOOKUP(C256,Nomen2!$A$1:$E$34,2,0)</f>
        <v>BASSIN DE ROUEN</v>
      </c>
      <c r="B256">
        <f>VLOOKUP(C256,Nomen2!$A$1:$E$34,3,0)</f>
        <v>28101</v>
      </c>
      <c r="C256">
        <v>2801</v>
      </c>
      <c r="D256" t="s">
        <v>507</v>
      </c>
      <c r="E256">
        <v>1</v>
      </c>
    </row>
    <row r="257" spans="1:5">
      <c r="A257" t="str">
        <f>VLOOKUP(C257,Nomen2!$A$1:$E$34,2,0)</f>
        <v>BASSIN DE ROUEN</v>
      </c>
      <c r="B257">
        <f>VLOOKUP(C257,Nomen2!$A$1:$E$34,3,0)</f>
        <v>28101</v>
      </c>
      <c r="C257">
        <v>2801</v>
      </c>
      <c r="D257" t="s">
        <v>509</v>
      </c>
      <c r="E257">
        <v>1</v>
      </c>
    </row>
    <row r="258" spans="1:5">
      <c r="A258" t="str">
        <f>VLOOKUP(C258,Nomen2!$A$1:$E$34,2,0)</f>
        <v>BASSIN DE ROUEN</v>
      </c>
      <c r="B258">
        <f>VLOOKUP(C258,Nomen2!$A$1:$E$34,3,0)</f>
        <v>28101</v>
      </c>
      <c r="C258">
        <v>2801</v>
      </c>
      <c r="D258" t="s">
        <v>510</v>
      </c>
      <c r="E258">
        <v>1</v>
      </c>
    </row>
    <row r="259" spans="1:5">
      <c r="A259" t="str">
        <f>VLOOKUP(C259,Nomen2!$A$1:$E$34,2,0)</f>
        <v>BASSIN DE ROUEN</v>
      </c>
      <c r="B259">
        <f>VLOOKUP(C259,Nomen2!$A$1:$E$34,3,0)</f>
        <v>28101</v>
      </c>
      <c r="C259">
        <v>2801</v>
      </c>
      <c r="D259" t="s">
        <v>406</v>
      </c>
      <c r="E259">
        <v>1</v>
      </c>
    </row>
    <row r="260" spans="1:5">
      <c r="A260" t="str">
        <f>VLOOKUP(C260,Nomen2!$A$1:$E$34,2,0)</f>
        <v>BASSIN DE ROUEN</v>
      </c>
      <c r="B260">
        <f>VLOOKUP(C260,Nomen2!$A$1:$E$34,3,0)</f>
        <v>28101</v>
      </c>
      <c r="C260">
        <v>2801</v>
      </c>
      <c r="D260" t="s">
        <v>511</v>
      </c>
      <c r="E260">
        <v>1</v>
      </c>
    </row>
    <row r="261" spans="1:5">
      <c r="A261" t="str">
        <f>VLOOKUP(C261,Nomen2!$A$1:$E$34,2,0)</f>
        <v>BASSIN DE ROUEN</v>
      </c>
      <c r="B261">
        <f>VLOOKUP(C261,Nomen2!$A$1:$E$34,3,0)</f>
        <v>28101</v>
      </c>
      <c r="C261">
        <v>2801</v>
      </c>
      <c r="D261" t="s">
        <v>260</v>
      </c>
      <c r="E261">
        <v>1</v>
      </c>
    </row>
    <row r="262" spans="1:5">
      <c r="A262" t="str">
        <f>VLOOKUP(C262,Nomen2!$A$1:$E$34,2,0)</f>
        <v>BASSIN DE ROUEN</v>
      </c>
      <c r="B262">
        <f>VLOOKUP(C262,Nomen2!$A$1:$E$34,3,0)</f>
        <v>28101</v>
      </c>
      <c r="C262">
        <v>2801</v>
      </c>
      <c r="D262" t="s">
        <v>444</v>
      </c>
      <c r="E262">
        <v>1</v>
      </c>
    </row>
    <row r="263" spans="1:5">
      <c r="A263" t="str">
        <f>VLOOKUP(C263,Nomen2!$A$1:$E$34,2,0)</f>
        <v>BASSIN DE ROUEN</v>
      </c>
      <c r="B263">
        <f>VLOOKUP(C263,Nomen2!$A$1:$E$34,3,0)</f>
        <v>28101</v>
      </c>
      <c r="C263">
        <v>2801</v>
      </c>
      <c r="D263" t="s">
        <v>515</v>
      </c>
      <c r="E263">
        <v>1</v>
      </c>
    </row>
    <row r="264" spans="1:5">
      <c r="A264" t="str">
        <f>VLOOKUP(C264,Nomen2!$A$1:$E$34,2,0)</f>
        <v>BASSIN DE ROUEN</v>
      </c>
      <c r="B264">
        <f>VLOOKUP(C264,Nomen2!$A$1:$E$34,3,0)</f>
        <v>28101</v>
      </c>
      <c r="C264">
        <v>2801</v>
      </c>
      <c r="D264" t="s">
        <v>605</v>
      </c>
      <c r="E264">
        <v>1</v>
      </c>
    </row>
    <row r="265" spans="1:5">
      <c r="A265" t="str">
        <f>VLOOKUP(C265,Nomen2!$A$1:$E$34,2,0)</f>
        <v>BASSIN DE ROUEN</v>
      </c>
      <c r="B265">
        <f>VLOOKUP(C265,Nomen2!$A$1:$E$34,3,0)</f>
        <v>28101</v>
      </c>
      <c r="C265">
        <v>2801</v>
      </c>
      <c r="D265" t="s">
        <v>579</v>
      </c>
      <c r="E265">
        <v>1</v>
      </c>
    </row>
    <row r="266" spans="1:5">
      <c r="A266" t="str">
        <f>VLOOKUP(C266,Nomen2!$A$1:$E$34,2,0)</f>
        <v>BASSIN DE ROUEN</v>
      </c>
      <c r="B266">
        <f>VLOOKUP(C266,Nomen2!$A$1:$E$34,3,0)</f>
        <v>28101</v>
      </c>
      <c r="C266">
        <v>2801</v>
      </c>
      <c r="D266" t="s">
        <v>655</v>
      </c>
      <c r="E266">
        <v>1</v>
      </c>
    </row>
    <row r="267" spans="1:5">
      <c r="A267" t="str">
        <f>VLOOKUP(C267,Nomen2!$A$1:$E$34,2,0)</f>
        <v>BASSIN DE ROUEN</v>
      </c>
      <c r="B267">
        <f>VLOOKUP(C267,Nomen2!$A$1:$E$34,3,0)</f>
        <v>28101</v>
      </c>
      <c r="C267">
        <v>2801</v>
      </c>
      <c r="D267" t="s">
        <v>378</v>
      </c>
      <c r="E267">
        <v>1</v>
      </c>
    </row>
    <row r="268" spans="1:5">
      <c r="A268" t="str">
        <f>VLOOKUP(C268,Nomen2!$A$1:$E$34,2,0)</f>
        <v>BASSIN DE ROUEN</v>
      </c>
      <c r="B268">
        <f>VLOOKUP(C268,Nomen2!$A$1:$E$34,3,0)</f>
        <v>28101</v>
      </c>
      <c r="C268">
        <v>2801</v>
      </c>
      <c r="D268" t="s">
        <v>352</v>
      </c>
      <c r="E268">
        <v>1</v>
      </c>
    </row>
    <row r="269" spans="1:5">
      <c r="A269" t="str">
        <f>VLOOKUP(C269,Nomen2!$A$1:$E$34,2,0)</f>
        <v>BASSIN DE ROUEN</v>
      </c>
      <c r="B269">
        <f>VLOOKUP(C269,Nomen2!$A$1:$E$34,3,0)</f>
        <v>28101</v>
      </c>
      <c r="C269">
        <v>2801</v>
      </c>
      <c r="D269" t="s">
        <v>573</v>
      </c>
      <c r="E269">
        <v>1</v>
      </c>
    </row>
    <row r="270" spans="1:5">
      <c r="A270" t="str">
        <f>VLOOKUP(C270,Nomen2!$A$1:$E$34,2,0)</f>
        <v>BASSIN DE ROUEN</v>
      </c>
      <c r="B270">
        <f>VLOOKUP(C270,Nomen2!$A$1:$E$34,3,0)</f>
        <v>28101</v>
      </c>
      <c r="C270">
        <v>2801</v>
      </c>
      <c r="D270" t="s">
        <v>519</v>
      </c>
      <c r="E270">
        <v>1</v>
      </c>
    </row>
    <row r="271" spans="1:5">
      <c r="A271" t="str">
        <f>VLOOKUP(C271,Nomen2!$A$1:$E$34,2,0)</f>
        <v>BASSIN DE ROUEN</v>
      </c>
      <c r="B271">
        <f>VLOOKUP(C271,Nomen2!$A$1:$E$34,3,0)</f>
        <v>28101</v>
      </c>
      <c r="C271">
        <v>2801</v>
      </c>
      <c r="D271" t="s">
        <v>628</v>
      </c>
      <c r="E271">
        <v>1</v>
      </c>
    </row>
    <row r="272" spans="1:5">
      <c r="A272" t="str">
        <f>VLOOKUP(C272,Nomen2!$A$1:$E$34,2,0)</f>
        <v>BASSIN DE ROUEN</v>
      </c>
      <c r="B272">
        <f>VLOOKUP(C272,Nomen2!$A$1:$E$34,3,0)</f>
        <v>28101</v>
      </c>
      <c r="C272">
        <v>2801</v>
      </c>
      <c r="D272" t="s">
        <v>286</v>
      </c>
      <c r="E272">
        <v>1</v>
      </c>
    </row>
    <row r="273" spans="1:5">
      <c r="A273" t="str">
        <f>VLOOKUP(C273,Nomen2!$A$1:$E$34,2,0)</f>
        <v>BASSIN DE ROUEN</v>
      </c>
      <c r="B273">
        <f>VLOOKUP(C273,Nomen2!$A$1:$E$34,3,0)</f>
        <v>28101</v>
      </c>
      <c r="C273">
        <v>2801</v>
      </c>
      <c r="D273" t="s">
        <v>608</v>
      </c>
      <c r="E273">
        <v>1</v>
      </c>
    </row>
    <row r="274" spans="1:5">
      <c r="A274" t="str">
        <f>VLOOKUP(C274,Nomen2!$A$1:$E$34,2,0)</f>
        <v>BASSIN DE ROUEN</v>
      </c>
      <c r="B274">
        <f>VLOOKUP(C274,Nomen2!$A$1:$E$34,3,0)</f>
        <v>28101</v>
      </c>
      <c r="C274">
        <v>2801</v>
      </c>
      <c r="D274" t="s">
        <v>453</v>
      </c>
      <c r="E274">
        <v>1</v>
      </c>
    </row>
    <row r="275" spans="1:5">
      <c r="A275" t="str">
        <f>VLOOKUP(C275,Nomen2!$A$1:$E$34,2,0)</f>
        <v>BASSIN DE ROUEN</v>
      </c>
      <c r="B275">
        <f>VLOOKUP(C275,Nomen2!$A$1:$E$34,3,0)</f>
        <v>28101</v>
      </c>
      <c r="C275">
        <v>2801</v>
      </c>
      <c r="D275" t="s">
        <v>454</v>
      </c>
      <c r="E275">
        <v>1</v>
      </c>
    </row>
    <row r="276" spans="1:5">
      <c r="A276" t="str">
        <f>VLOOKUP(C276,Nomen2!$A$1:$E$34,2,0)</f>
        <v>BASSIN DE ROUEN</v>
      </c>
      <c r="B276">
        <f>VLOOKUP(C276,Nomen2!$A$1:$E$34,3,0)</f>
        <v>28101</v>
      </c>
      <c r="C276">
        <v>2801</v>
      </c>
      <c r="D276" t="s">
        <v>526</v>
      </c>
      <c r="E276">
        <v>1</v>
      </c>
    </row>
    <row r="277" spans="1:5">
      <c r="A277" t="str">
        <f>VLOOKUP(C277,Nomen2!$A$1:$E$34,2,0)</f>
        <v>BASSIN DE ROUEN</v>
      </c>
      <c r="B277">
        <f>VLOOKUP(C277,Nomen2!$A$1:$E$34,3,0)</f>
        <v>28101</v>
      </c>
      <c r="C277">
        <v>2801</v>
      </c>
      <c r="D277" t="s">
        <v>383</v>
      </c>
      <c r="E277">
        <v>1</v>
      </c>
    </row>
    <row r="278" spans="1:5">
      <c r="A278" t="str">
        <f>VLOOKUP(C278,Nomen2!$A$1:$E$34,2,0)</f>
        <v>BASSIN DE ROUEN</v>
      </c>
      <c r="B278">
        <f>VLOOKUP(C278,Nomen2!$A$1:$E$34,3,0)</f>
        <v>28101</v>
      </c>
      <c r="C278">
        <v>2801</v>
      </c>
      <c r="D278" t="s">
        <v>528</v>
      </c>
      <c r="E278">
        <v>1</v>
      </c>
    </row>
    <row r="279" spans="1:5">
      <c r="A279" t="str">
        <f>VLOOKUP(C279,Nomen2!$A$1:$E$34,2,0)</f>
        <v>BASSIN DE ROUEN</v>
      </c>
      <c r="B279">
        <f>VLOOKUP(C279,Nomen2!$A$1:$E$34,3,0)</f>
        <v>28101</v>
      </c>
      <c r="C279">
        <v>2801</v>
      </c>
      <c r="D279" t="s">
        <v>530</v>
      </c>
      <c r="E279">
        <v>1</v>
      </c>
    </row>
    <row r="280" spans="1:5">
      <c r="A280" t="str">
        <f>VLOOKUP(C280,Nomen2!$A$1:$E$34,2,0)</f>
        <v>BASSIN DE ROUEN</v>
      </c>
      <c r="B280">
        <f>VLOOKUP(C280,Nomen2!$A$1:$E$34,3,0)</f>
        <v>28101</v>
      </c>
      <c r="C280">
        <v>2801</v>
      </c>
      <c r="D280" t="s">
        <v>1042</v>
      </c>
      <c r="E280">
        <v>1</v>
      </c>
    </row>
    <row r="281" spans="1:5">
      <c r="A281" t="str">
        <f>VLOOKUP(C281,Nomen2!$A$1:$E$34,2,0)</f>
        <v>BASSIN DE ROUEN</v>
      </c>
      <c r="B281">
        <f>VLOOKUP(C281,Nomen2!$A$1:$E$34,3,0)</f>
        <v>28101</v>
      </c>
      <c r="C281">
        <v>2801</v>
      </c>
      <c r="D281" t="s">
        <v>1044</v>
      </c>
      <c r="E281">
        <v>1</v>
      </c>
    </row>
    <row r="282" spans="1:5">
      <c r="A282" t="str">
        <f>VLOOKUP(C282,Nomen2!$A$1:$E$34,2,0)</f>
        <v>BASSIN DE ROUEN</v>
      </c>
      <c r="B282">
        <f>VLOOKUP(C282,Nomen2!$A$1:$E$34,3,0)</f>
        <v>28101</v>
      </c>
      <c r="C282">
        <v>2801</v>
      </c>
      <c r="D282" t="s">
        <v>458</v>
      </c>
      <c r="E282">
        <v>1</v>
      </c>
    </row>
    <row r="283" spans="1:5">
      <c r="A283" t="str">
        <f>VLOOKUP(C283,Nomen2!$A$1:$E$34,2,0)</f>
        <v>BASSIN DE ROUEN</v>
      </c>
      <c r="B283">
        <f>VLOOKUP(C283,Nomen2!$A$1:$E$34,3,0)</f>
        <v>28101</v>
      </c>
      <c r="C283">
        <v>2801</v>
      </c>
      <c r="D283" t="s">
        <v>657</v>
      </c>
      <c r="E283">
        <v>1</v>
      </c>
    </row>
    <row r="284" spans="1:5">
      <c r="A284" t="str">
        <f>VLOOKUP(C284,Nomen2!$A$1:$E$34,2,0)</f>
        <v>BASSIN DE ROUEN</v>
      </c>
      <c r="B284">
        <f>VLOOKUP(C284,Nomen2!$A$1:$E$34,3,0)</f>
        <v>28101</v>
      </c>
      <c r="C284">
        <v>2801</v>
      </c>
      <c r="D284" t="s">
        <v>459</v>
      </c>
      <c r="E284">
        <v>1</v>
      </c>
    </row>
    <row r="285" spans="1:5">
      <c r="A285" t="str">
        <f>VLOOKUP(C285,Nomen2!$A$1:$E$34,2,0)</f>
        <v>BASSIN DE ROUEN</v>
      </c>
      <c r="B285">
        <f>VLOOKUP(C285,Nomen2!$A$1:$E$34,3,0)</f>
        <v>28101</v>
      </c>
      <c r="C285">
        <v>2801</v>
      </c>
      <c r="D285" t="s">
        <v>388</v>
      </c>
      <c r="E285">
        <v>1</v>
      </c>
    </row>
    <row r="286" spans="1:5">
      <c r="A286" t="str">
        <f>VLOOKUP(C286,Nomen2!$A$1:$E$34,2,0)</f>
        <v>BASSIN DE ROUEN</v>
      </c>
      <c r="B286">
        <f>VLOOKUP(C286,Nomen2!$A$1:$E$34,3,0)</f>
        <v>28101</v>
      </c>
      <c r="C286">
        <v>2801</v>
      </c>
      <c r="D286" t="s">
        <v>537</v>
      </c>
      <c r="E286">
        <v>1</v>
      </c>
    </row>
    <row r="287" spans="1:5">
      <c r="A287" t="str">
        <f>VLOOKUP(C287,Nomen2!$A$1:$E$34,2,0)</f>
        <v>BASSIN DE ROUEN</v>
      </c>
      <c r="B287">
        <f>VLOOKUP(C287,Nomen2!$A$1:$E$34,3,0)</f>
        <v>28101</v>
      </c>
      <c r="C287">
        <v>2801</v>
      </c>
      <c r="D287" t="s">
        <v>356</v>
      </c>
      <c r="E287">
        <v>1</v>
      </c>
    </row>
    <row r="288" spans="1:5">
      <c r="A288" t="str">
        <f>VLOOKUP(C288,Nomen2!$A$1:$E$34,2,0)</f>
        <v>BASSIN DE ROUEN</v>
      </c>
      <c r="B288">
        <f>VLOOKUP(C288,Nomen2!$A$1:$E$34,3,0)</f>
        <v>28101</v>
      </c>
      <c r="C288">
        <v>2801</v>
      </c>
      <c r="D288" t="s">
        <v>462</v>
      </c>
      <c r="E288">
        <v>1</v>
      </c>
    </row>
    <row r="289" spans="1:5">
      <c r="A289" t="str">
        <f>VLOOKUP(C289,Nomen2!$A$1:$E$34,2,0)</f>
        <v>BASSIN DE ROUEN</v>
      </c>
      <c r="B289">
        <f>VLOOKUP(C289,Nomen2!$A$1:$E$34,3,0)</f>
        <v>28101</v>
      </c>
      <c r="C289">
        <v>2801</v>
      </c>
      <c r="D289" t="s">
        <v>542</v>
      </c>
      <c r="E289">
        <v>1</v>
      </c>
    </row>
    <row r="290" spans="1:5">
      <c r="A290" t="str">
        <f>VLOOKUP(C290,Nomen2!$A$1:$E$34,2,0)</f>
        <v>BASSIN DE ROUEN</v>
      </c>
      <c r="B290">
        <f>VLOOKUP(C290,Nomen2!$A$1:$E$34,3,0)</f>
        <v>28101</v>
      </c>
      <c r="C290">
        <v>2801</v>
      </c>
      <c r="D290" t="s">
        <v>464</v>
      </c>
      <c r="E290">
        <v>1</v>
      </c>
    </row>
    <row r="291" spans="1:5">
      <c r="A291" t="str">
        <f>VLOOKUP(C291,Nomen2!$A$1:$E$34,2,0)</f>
        <v>BASSIN DE ROUEN</v>
      </c>
      <c r="B291">
        <f>VLOOKUP(C291,Nomen2!$A$1:$E$34,3,0)</f>
        <v>28101</v>
      </c>
      <c r="C291">
        <v>2801</v>
      </c>
      <c r="D291" t="s">
        <v>544</v>
      </c>
      <c r="E291">
        <v>1</v>
      </c>
    </row>
    <row r="292" spans="1:5">
      <c r="A292" t="str">
        <f>VLOOKUP(C292,Nomen2!$A$1:$E$34,2,0)</f>
        <v>BASSIN DE ROUEN</v>
      </c>
      <c r="B292">
        <f>VLOOKUP(C292,Nomen2!$A$1:$E$34,3,0)</f>
        <v>28101</v>
      </c>
      <c r="C292">
        <v>2801</v>
      </c>
      <c r="D292" t="s">
        <v>415</v>
      </c>
      <c r="E292">
        <v>1</v>
      </c>
    </row>
    <row r="293" spans="1:5">
      <c r="A293" t="str">
        <f>VLOOKUP(C293,Nomen2!$A$1:$E$34,2,0)</f>
        <v>BASSIN DE ROUEN</v>
      </c>
      <c r="B293">
        <f>VLOOKUP(C293,Nomen2!$A$1:$E$34,3,0)</f>
        <v>28101</v>
      </c>
      <c r="C293">
        <v>2801</v>
      </c>
      <c r="D293" t="s">
        <v>546</v>
      </c>
      <c r="E293">
        <v>1</v>
      </c>
    </row>
    <row r="294" spans="1:5">
      <c r="A294" t="str">
        <f>VLOOKUP(C294,Nomen2!$A$1:$E$34,2,0)</f>
        <v>BASSIN DE ROUEN</v>
      </c>
      <c r="B294">
        <f>VLOOKUP(C294,Nomen2!$A$1:$E$34,3,0)</f>
        <v>28101</v>
      </c>
      <c r="C294">
        <v>2801</v>
      </c>
      <c r="D294" t="s">
        <v>465</v>
      </c>
      <c r="E294">
        <v>1</v>
      </c>
    </row>
    <row r="295" spans="1:5">
      <c r="A295" t="str">
        <f>VLOOKUP(C295,Nomen2!$A$1:$E$34,2,0)</f>
        <v>BASSIN DE ROUEN</v>
      </c>
      <c r="B295">
        <f>VLOOKUP(C295,Nomen2!$A$1:$E$34,3,0)</f>
        <v>28101</v>
      </c>
      <c r="C295">
        <v>2801</v>
      </c>
      <c r="D295" t="s">
        <v>466</v>
      </c>
      <c r="E295">
        <v>1</v>
      </c>
    </row>
    <row r="296" spans="1:5">
      <c r="A296" t="str">
        <f>VLOOKUP(C296,Nomen2!$A$1:$E$34,2,0)</f>
        <v>BASSIN DE ROUEN</v>
      </c>
      <c r="B296">
        <f>VLOOKUP(C296,Nomen2!$A$1:$E$34,3,0)</f>
        <v>28101</v>
      </c>
      <c r="C296">
        <v>2801</v>
      </c>
      <c r="D296" t="s">
        <v>547</v>
      </c>
      <c r="E296">
        <v>1</v>
      </c>
    </row>
    <row r="297" spans="1:5">
      <c r="A297" t="str">
        <f>VLOOKUP(C297,Nomen2!$A$1:$E$34,2,0)</f>
        <v>BASSIN DE ROUEN</v>
      </c>
      <c r="B297">
        <f>VLOOKUP(C297,Nomen2!$A$1:$E$34,3,0)</f>
        <v>28101</v>
      </c>
      <c r="C297">
        <v>2801</v>
      </c>
      <c r="D297" t="s">
        <v>1247</v>
      </c>
      <c r="E297">
        <v>1</v>
      </c>
    </row>
    <row r="298" spans="1:5">
      <c r="A298" t="str">
        <f>VLOOKUP(C298,Nomen2!$A$1:$E$34,2,0)</f>
        <v>BASSIN DE ROUEN</v>
      </c>
      <c r="B298">
        <f>VLOOKUP(C298,Nomen2!$A$1:$E$34,3,0)</f>
        <v>28101</v>
      </c>
      <c r="C298">
        <v>2801</v>
      </c>
      <c r="D298" t="s">
        <v>548</v>
      </c>
      <c r="E298">
        <v>1</v>
      </c>
    </row>
    <row r="299" spans="1:5">
      <c r="A299" t="str">
        <f>VLOOKUP(C299,Nomen2!$A$1:$E$34,2,0)</f>
        <v>BASSIN DE ROUEN</v>
      </c>
      <c r="B299">
        <f>VLOOKUP(C299,Nomen2!$A$1:$E$34,3,0)</f>
        <v>28101</v>
      </c>
      <c r="C299">
        <v>2801</v>
      </c>
      <c r="D299" t="s">
        <v>467</v>
      </c>
      <c r="E299">
        <v>1</v>
      </c>
    </row>
    <row r="300" spans="1:5">
      <c r="A300" t="str">
        <f>VLOOKUP(C300,Nomen2!$A$1:$E$34,2,0)</f>
        <v>BASSIN DE ROUEN</v>
      </c>
      <c r="B300">
        <f>VLOOKUP(C300,Nomen2!$A$1:$E$34,3,0)</f>
        <v>28101</v>
      </c>
      <c r="C300">
        <v>2801</v>
      </c>
      <c r="D300" t="s">
        <v>549</v>
      </c>
      <c r="E300">
        <v>1</v>
      </c>
    </row>
    <row r="301" spans="1:5">
      <c r="A301" t="str">
        <f>VLOOKUP(C301,Nomen2!$A$1:$E$34,2,0)</f>
        <v>BASSIN DE ROUEN</v>
      </c>
      <c r="B301">
        <f>VLOOKUP(C301,Nomen2!$A$1:$E$34,3,0)</f>
        <v>28101</v>
      </c>
      <c r="C301">
        <v>2801</v>
      </c>
      <c r="D301" t="s">
        <v>468</v>
      </c>
      <c r="E301">
        <v>1</v>
      </c>
    </row>
    <row r="302" spans="1:5">
      <c r="A302" t="str">
        <f>VLOOKUP(C302,Nomen2!$A$1:$E$34,2,0)</f>
        <v>BASSIN DE ROUEN</v>
      </c>
      <c r="B302">
        <f>VLOOKUP(C302,Nomen2!$A$1:$E$34,3,0)</f>
        <v>28101</v>
      </c>
      <c r="C302">
        <v>2801</v>
      </c>
      <c r="D302" t="s">
        <v>550</v>
      </c>
      <c r="E302">
        <v>1</v>
      </c>
    </row>
    <row r="303" spans="1:5">
      <c r="A303" t="str">
        <f>VLOOKUP(C303,Nomen2!$A$1:$E$34,2,0)</f>
        <v>BASSIN DE ROUEN</v>
      </c>
      <c r="B303">
        <f>VLOOKUP(C303,Nomen2!$A$1:$E$34,3,0)</f>
        <v>28101</v>
      </c>
      <c r="C303">
        <v>2801</v>
      </c>
      <c r="D303" t="s">
        <v>394</v>
      </c>
      <c r="E303">
        <v>1</v>
      </c>
    </row>
    <row r="304" spans="1:5">
      <c r="A304" t="str">
        <f>VLOOKUP(C304,Nomen2!$A$1:$E$34,2,0)</f>
        <v>BASSIN DE ROUEN</v>
      </c>
      <c r="B304">
        <f>VLOOKUP(C304,Nomen2!$A$1:$E$34,3,0)</f>
        <v>28101</v>
      </c>
      <c r="C304">
        <v>2801</v>
      </c>
      <c r="D304" t="s">
        <v>470</v>
      </c>
      <c r="E304">
        <v>1</v>
      </c>
    </row>
    <row r="305" spans="1:5">
      <c r="A305" t="str">
        <f>VLOOKUP(C305,Nomen2!$A$1:$E$34,2,0)</f>
        <v>BASSIN DE ROUEN</v>
      </c>
      <c r="B305">
        <f>VLOOKUP(C305,Nomen2!$A$1:$E$34,3,0)</f>
        <v>28101</v>
      </c>
      <c r="C305">
        <v>2801</v>
      </c>
      <c r="D305" t="s">
        <v>363</v>
      </c>
      <c r="E305">
        <v>1</v>
      </c>
    </row>
    <row r="306" spans="1:5">
      <c r="A306" t="str">
        <f>VLOOKUP(C306,Nomen2!$A$1:$E$34,2,0)</f>
        <v>BASSIN DE ROUEN</v>
      </c>
      <c r="B306">
        <f>VLOOKUP(C306,Nomen2!$A$1:$E$34,3,0)</f>
        <v>28101</v>
      </c>
      <c r="C306">
        <v>2801</v>
      </c>
      <c r="D306" t="s">
        <v>551</v>
      </c>
      <c r="E306">
        <v>1</v>
      </c>
    </row>
    <row r="307" spans="1:5">
      <c r="A307" t="str">
        <f>VLOOKUP(C307,Nomen2!$A$1:$E$34,2,0)</f>
        <v>BASSIN DE ROUEN</v>
      </c>
      <c r="B307">
        <f>VLOOKUP(C307,Nomen2!$A$1:$E$34,3,0)</f>
        <v>28101</v>
      </c>
      <c r="C307">
        <v>2801</v>
      </c>
      <c r="D307" t="s">
        <v>419</v>
      </c>
      <c r="E307">
        <v>1</v>
      </c>
    </row>
    <row r="308" spans="1:5">
      <c r="A308" t="str">
        <f>VLOOKUP(C308,Nomen2!$A$1:$E$34,2,0)</f>
        <v>BASSIN DE ROUEN</v>
      </c>
      <c r="B308">
        <f>VLOOKUP(C308,Nomen2!$A$1:$E$34,3,0)</f>
        <v>28101</v>
      </c>
      <c r="C308">
        <v>2801</v>
      </c>
      <c r="D308" t="s">
        <v>337</v>
      </c>
      <c r="E308">
        <v>1</v>
      </c>
    </row>
    <row r="309" spans="1:5">
      <c r="A309" t="str">
        <f>VLOOKUP(C309,Nomen2!$A$1:$E$34,2,0)</f>
        <v>BASSIN DE ROUEN</v>
      </c>
      <c r="B309">
        <f>VLOOKUP(C309,Nomen2!$A$1:$E$34,3,0)</f>
        <v>28101</v>
      </c>
      <c r="C309">
        <v>2801</v>
      </c>
      <c r="D309" t="s">
        <v>552</v>
      </c>
      <c r="E309">
        <v>1</v>
      </c>
    </row>
    <row r="310" spans="1:5">
      <c r="A310" t="str">
        <f>VLOOKUP(C310,Nomen2!$A$1:$E$34,2,0)</f>
        <v>BASSIN DE ROUEN</v>
      </c>
      <c r="B310">
        <f>VLOOKUP(C310,Nomen2!$A$1:$E$34,3,0)</f>
        <v>28101</v>
      </c>
      <c r="C310">
        <v>2801</v>
      </c>
      <c r="D310" t="s">
        <v>472</v>
      </c>
      <c r="E310">
        <v>1</v>
      </c>
    </row>
    <row r="311" spans="1:5">
      <c r="A311" t="str">
        <f>VLOOKUP(C311,Nomen2!$A$1:$E$34,2,0)</f>
        <v>BASSIN DE ROUEN</v>
      </c>
      <c r="B311">
        <f>VLOOKUP(C311,Nomen2!$A$1:$E$34,3,0)</f>
        <v>28101</v>
      </c>
      <c r="C311">
        <v>2801</v>
      </c>
      <c r="D311" t="s">
        <v>395</v>
      </c>
      <c r="E311">
        <v>1</v>
      </c>
    </row>
    <row r="312" spans="1:5">
      <c r="A312" t="str">
        <f>VLOOKUP(C312,Nomen2!$A$1:$E$34,2,0)</f>
        <v>BASSIN DE ROUEN</v>
      </c>
      <c r="B312">
        <f>VLOOKUP(C312,Nomen2!$A$1:$E$34,3,0)</f>
        <v>28101</v>
      </c>
      <c r="C312">
        <v>2801</v>
      </c>
      <c r="D312" t="s">
        <v>555</v>
      </c>
      <c r="E312">
        <v>1</v>
      </c>
    </row>
    <row r="313" spans="1:5">
      <c r="A313" t="str">
        <f>VLOOKUP(C313,Nomen2!$A$1:$E$34,2,0)</f>
        <v>BASSIN DE ROUEN</v>
      </c>
      <c r="B313">
        <f>VLOOKUP(C313,Nomen2!$A$1:$E$34,3,0)</f>
        <v>28101</v>
      </c>
      <c r="C313">
        <v>2801</v>
      </c>
      <c r="D313" t="s">
        <v>613</v>
      </c>
      <c r="E313">
        <v>1</v>
      </c>
    </row>
    <row r="314" spans="1:5">
      <c r="A314" t="str">
        <f>VLOOKUP(C314,Nomen2!$A$1:$E$34,2,0)</f>
        <v>BASSIN DE ROUEN</v>
      </c>
      <c r="B314">
        <f>VLOOKUP(C314,Nomen2!$A$1:$E$34,3,0)</f>
        <v>28101</v>
      </c>
      <c r="C314">
        <v>2801</v>
      </c>
      <c r="D314" t="s">
        <v>558</v>
      </c>
      <c r="E314">
        <v>1</v>
      </c>
    </row>
    <row r="315" spans="1:5">
      <c r="A315" t="str">
        <f>VLOOKUP(C315,Nomen2!$A$1:$E$34,2,0)</f>
        <v>BASSIN DE ROUEN</v>
      </c>
      <c r="B315">
        <f>VLOOKUP(C315,Nomen2!$A$1:$E$34,3,0)</f>
        <v>28101</v>
      </c>
      <c r="C315">
        <v>2801</v>
      </c>
      <c r="D315" t="s">
        <v>488</v>
      </c>
      <c r="E315">
        <v>0</v>
      </c>
    </row>
    <row r="316" spans="1:5">
      <c r="A316" t="str">
        <f>VLOOKUP(C316,Nomen2!$A$1:$E$34,2,0)</f>
        <v>BASSIN DE ROUEN</v>
      </c>
      <c r="B316">
        <f>VLOOKUP(C316,Nomen2!$A$1:$E$34,3,0)</f>
        <v>28101</v>
      </c>
      <c r="C316">
        <v>2801</v>
      </c>
      <c r="D316" t="s">
        <v>370</v>
      </c>
      <c r="E316">
        <v>0</v>
      </c>
    </row>
    <row r="317" spans="1:5">
      <c r="A317" t="str">
        <f>VLOOKUP(C317,Nomen2!$A$1:$E$34,2,0)</f>
        <v>BASSIN DE ROUEN</v>
      </c>
      <c r="B317">
        <f>VLOOKUP(C317,Nomen2!$A$1:$E$34,3,0)</f>
        <v>28101</v>
      </c>
      <c r="C317">
        <v>2801</v>
      </c>
      <c r="D317" t="s">
        <v>443</v>
      </c>
      <c r="E317">
        <v>0</v>
      </c>
    </row>
    <row r="318" spans="1:5">
      <c r="A318" t="str">
        <f>VLOOKUP(C318,Nomen2!$A$1:$E$34,2,0)</f>
        <v>BASSIN DE ROUEN</v>
      </c>
      <c r="B318">
        <f>VLOOKUP(C318,Nomen2!$A$1:$E$34,3,0)</f>
        <v>28101</v>
      </c>
      <c r="C318">
        <v>2801</v>
      </c>
      <c r="D318" t="s">
        <v>456</v>
      </c>
      <c r="E318">
        <v>0</v>
      </c>
    </row>
    <row r="319" spans="1:5">
      <c r="A319" t="str">
        <f>VLOOKUP(C319,Nomen2!$A$1:$E$34,2,0)</f>
        <v>BASSIN DE ROUEN</v>
      </c>
      <c r="B319">
        <f>VLOOKUP(C319,Nomen2!$A$1:$E$34,3,0)</f>
        <v>28101</v>
      </c>
      <c r="C319">
        <v>2801</v>
      </c>
      <c r="D319" t="s">
        <v>531</v>
      </c>
      <c r="E319">
        <v>0</v>
      </c>
    </row>
    <row r="320" spans="1:5">
      <c r="A320" t="str">
        <f>VLOOKUP(C320,Nomen2!$A$1:$E$34,2,0)</f>
        <v>BASSIN DE ROUEN</v>
      </c>
      <c r="B320">
        <f>VLOOKUP(C320,Nomen2!$A$1:$E$34,3,0)</f>
        <v>28101</v>
      </c>
      <c r="C320">
        <v>2801</v>
      </c>
      <c r="D320" t="s">
        <v>418</v>
      </c>
      <c r="E320">
        <v>0</v>
      </c>
    </row>
    <row r="321" spans="1:5">
      <c r="A321" t="str">
        <f>VLOOKUP(C321,Nomen2!$A$1:$E$34,2,0)</f>
        <v>BASSIN DU PAYS DE CAUX</v>
      </c>
      <c r="B321">
        <f>VLOOKUP(C321,Nomen2!$A$1:$E$34,3,0)</f>
        <v>28102</v>
      </c>
      <c r="C321">
        <v>2802</v>
      </c>
      <c r="D321" t="s">
        <v>188</v>
      </c>
      <c r="E321">
        <v>50</v>
      </c>
    </row>
    <row r="322" spans="1:5">
      <c r="A322" t="str">
        <f>VLOOKUP(C322,Nomen2!$A$1:$E$34,2,0)</f>
        <v>BASSIN DU PAYS DE CAUX</v>
      </c>
      <c r="B322">
        <f>VLOOKUP(C322,Nomen2!$A$1:$E$34,3,0)</f>
        <v>28102</v>
      </c>
      <c r="C322">
        <v>2802</v>
      </c>
      <c r="D322" t="s">
        <v>178</v>
      </c>
      <c r="E322">
        <v>42</v>
      </c>
    </row>
    <row r="323" spans="1:5">
      <c r="A323" t="str">
        <f>VLOOKUP(C323,Nomen2!$A$1:$E$34,2,0)</f>
        <v>BASSIN DU PAYS DE CAUX</v>
      </c>
      <c r="B323">
        <f>VLOOKUP(C323,Nomen2!$A$1:$E$34,3,0)</f>
        <v>28102</v>
      </c>
      <c r="C323">
        <v>2802</v>
      </c>
      <c r="D323" t="s">
        <v>185</v>
      </c>
      <c r="E323">
        <v>32</v>
      </c>
    </row>
    <row r="324" spans="1:5">
      <c r="A324" t="str">
        <f>VLOOKUP(C324,Nomen2!$A$1:$E$34,2,0)</f>
        <v>BASSIN DU PAYS DE CAUX</v>
      </c>
      <c r="B324">
        <f>VLOOKUP(C324,Nomen2!$A$1:$E$34,3,0)</f>
        <v>28102</v>
      </c>
      <c r="C324">
        <v>2802</v>
      </c>
      <c r="D324" t="s">
        <v>183</v>
      </c>
      <c r="E324">
        <v>29</v>
      </c>
    </row>
    <row r="325" spans="1:5">
      <c r="A325" t="str">
        <f>VLOOKUP(C325,Nomen2!$A$1:$E$34,2,0)</f>
        <v>BASSIN DU PAYS DE CAUX</v>
      </c>
      <c r="B325">
        <f>VLOOKUP(C325,Nomen2!$A$1:$E$34,3,0)</f>
        <v>28102</v>
      </c>
      <c r="C325">
        <v>2802</v>
      </c>
      <c r="D325" t="s">
        <v>193</v>
      </c>
      <c r="E325">
        <v>26</v>
      </c>
    </row>
    <row r="326" spans="1:5">
      <c r="A326" t="str">
        <f>VLOOKUP(C326,Nomen2!$A$1:$E$34,2,0)</f>
        <v>BASSIN DU PAYS DE CAUX</v>
      </c>
      <c r="B326">
        <f>VLOOKUP(C326,Nomen2!$A$1:$E$34,3,0)</f>
        <v>28102</v>
      </c>
      <c r="C326">
        <v>2802</v>
      </c>
      <c r="D326" t="s">
        <v>176</v>
      </c>
      <c r="E326">
        <v>21</v>
      </c>
    </row>
    <row r="327" spans="1:5">
      <c r="A327" t="str">
        <f>VLOOKUP(C327,Nomen2!$A$1:$E$34,2,0)</f>
        <v>BASSIN DU PAYS DE CAUX</v>
      </c>
      <c r="B327">
        <f>VLOOKUP(C327,Nomen2!$A$1:$E$34,3,0)</f>
        <v>28102</v>
      </c>
      <c r="C327">
        <v>2802</v>
      </c>
      <c r="D327" t="s">
        <v>201</v>
      </c>
      <c r="E327">
        <v>21</v>
      </c>
    </row>
    <row r="328" spans="1:5">
      <c r="A328" t="str">
        <f>VLOOKUP(C328,Nomen2!$A$1:$E$34,2,0)</f>
        <v>BASSIN DU PAYS DE CAUX</v>
      </c>
      <c r="B328">
        <f>VLOOKUP(C328,Nomen2!$A$1:$E$34,3,0)</f>
        <v>28102</v>
      </c>
      <c r="C328">
        <v>2802</v>
      </c>
      <c r="D328" t="s">
        <v>177</v>
      </c>
      <c r="E328">
        <v>17</v>
      </c>
    </row>
    <row r="329" spans="1:5">
      <c r="A329" t="str">
        <f>VLOOKUP(C329,Nomen2!$A$1:$E$34,2,0)</f>
        <v>BASSIN DU PAYS DE CAUX</v>
      </c>
      <c r="B329">
        <f>VLOOKUP(C329,Nomen2!$A$1:$E$34,3,0)</f>
        <v>28102</v>
      </c>
      <c r="C329">
        <v>2802</v>
      </c>
      <c r="D329" t="s">
        <v>199</v>
      </c>
      <c r="E329">
        <v>15</v>
      </c>
    </row>
    <row r="330" spans="1:5">
      <c r="A330" t="str">
        <f>VLOOKUP(C330,Nomen2!$A$1:$E$34,2,0)</f>
        <v>BASSIN DU PAYS DE CAUX</v>
      </c>
      <c r="B330">
        <f>VLOOKUP(C330,Nomen2!$A$1:$E$34,3,0)</f>
        <v>28102</v>
      </c>
      <c r="C330">
        <v>2802</v>
      </c>
      <c r="D330" t="s">
        <v>175</v>
      </c>
      <c r="E330">
        <v>14</v>
      </c>
    </row>
    <row r="331" spans="1:5">
      <c r="A331" t="str">
        <f>VLOOKUP(C331,Nomen2!$A$1:$E$34,2,0)</f>
        <v>BASSIN DU PAYS DE CAUX</v>
      </c>
      <c r="B331">
        <f>VLOOKUP(C331,Nomen2!$A$1:$E$34,3,0)</f>
        <v>28102</v>
      </c>
      <c r="C331">
        <v>2802</v>
      </c>
      <c r="D331" t="s">
        <v>191</v>
      </c>
      <c r="E331">
        <v>13</v>
      </c>
    </row>
    <row r="332" spans="1:5">
      <c r="A332" t="str">
        <f>VLOOKUP(C332,Nomen2!$A$1:$E$34,2,0)</f>
        <v>BASSIN DU PAYS DE CAUX</v>
      </c>
      <c r="B332">
        <f>VLOOKUP(C332,Nomen2!$A$1:$E$34,3,0)</f>
        <v>28102</v>
      </c>
      <c r="C332">
        <v>2802</v>
      </c>
      <c r="D332" t="s">
        <v>184</v>
      </c>
      <c r="E332">
        <v>13</v>
      </c>
    </row>
    <row r="333" spans="1:5">
      <c r="A333" t="str">
        <f>VLOOKUP(C333,Nomen2!$A$1:$E$34,2,0)</f>
        <v>BASSIN DU PAYS DE CAUX</v>
      </c>
      <c r="B333">
        <f>VLOOKUP(C333,Nomen2!$A$1:$E$34,3,0)</f>
        <v>28102</v>
      </c>
      <c r="C333">
        <v>2802</v>
      </c>
      <c r="D333" t="s">
        <v>179</v>
      </c>
      <c r="E333">
        <v>13</v>
      </c>
    </row>
    <row r="334" spans="1:5">
      <c r="A334" t="str">
        <f>VLOOKUP(C334,Nomen2!$A$1:$E$34,2,0)</f>
        <v>BASSIN DU PAYS DE CAUX</v>
      </c>
      <c r="B334">
        <f>VLOOKUP(C334,Nomen2!$A$1:$E$34,3,0)</f>
        <v>28102</v>
      </c>
      <c r="C334">
        <v>2802</v>
      </c>
      <c r="D334" t="s">
        <v>215</v>
      </c>
      <c r="E334">
        <v>12</v>
      </c>
    </row>
    <row r="335" spans="1:5">
      <c r="A335" t="str">
        <f>VLOOKUP(C335,Nomen2!$A$1:$E$34,2,0)</f>
        <v>BASSIN DU PAYS DE CAUX</v>
      </c>
      <c r="B335">
        <f>VLOOKUP(C335,Nomen2!$A$1:$E$34,3,0)</f>
        <v>28102</v>
      </c>
      <c r="C335">
        <v>2802</v>
      </c>
      <c r="D335" t="s">
        <v>182</v>
      </c>
      <c r="E335">
        <v>11</v>
      </c>
    </row>
    <row r="336" spans="1:5">
      <c r="A336" t="str">
        <f>VLOOKUP(C336,Nomen2!$A$1:$E$34,2,0)</f>
        <v>BASSIN DU PAYS DE CAUX</v>
      </c>
      <c r="B336">
        <f>VLOOKUP(C336,Nomen2!$A$1:$E$34,3,0)</f>
        <v>28102</v>
      </c>
      <c r="C336">
        <v>2802</v>
      </c>
      <c r="D336" t="s">
        <v>195</v>
      </c>
      <c r="E336">
        <v>11</v>
      </c>
    </row>
    <row r="337" spans="1:5">
      <c r="A337" t="str">
        <f>VLOOKUP(C337,Nomen2!$A$1:$E$34,2,0)</f>
        <v>BASSIN DU PAYS DE CAUX</v>
      </c>
      <c r="B337">
        <f>VLOOKUP(C337,Nomen2!$A$1:$E$34,3,0)</f>
        <v>28102</v>
      </c>
      <c r="C337">
        <v>2802</v>
      </c>
      <c r="D337" t="s">
        <v>181</v>
      </c>
      <c r="E337">
        <v>10</v>
      </c>
    </row>
    <row r="338" spans="1:5">
      <c r="A338" t="str">
        <f>VLOOKUP(C338,Nomen2!$A$1:$E$34,2,0)</f>
        <v>BASSIN DU PAYS DE CAUX</v>
      </c>
      <c r="B338">
        <f>VLOOKUP(C338,Nomen2!$A$1:$E$34,3,0)</f>
        <v>28102</v>
      </c>
      <c r="C338">
        <v>2802</v>
      </c>
      <c r="D338" t="s">
        <v>273</v>
      </c>
      <c r="E338">
        <v>10</v>
      </c>
    </row>
    <row r="339" spans="1:5">
      <c r="A339" t="str">
        <f>VLOOKUP(C339,Nomen2!$A$1:$E$34,2,0)</f>
        <v>BASSIN DU PAYS DE CAUX</v>
      </c>
      <c r="B339">
        <f>VLOOKUP(C339,Nomen2!$A$1:$E$34,3,0)</f>
        <v>28102</v>
      </c>
      <c r="C339">
        <v>2802</v>
      </c>
      <c r="D339" t="s">
        <v>198</v>
      </c>
      <c r="E339">
        <v>10</v>
      </c>
    </row>
    <row r="340" spans="1:5">
      <c r="A340" t="str">
        <f>VLOOKUP(C340,Nomen2!$A$1:$E$34,2,0)</f>
        <v>BASSIN DU PAYS DE CAUX</v>
      </c>
      <c r="B340">
        <f>VLOOKUP(C340,Nomen2!$A$1:$E$34,3,0)</f>
        <v>28102</v>
      </c>
      <c r="C340">
        <v>2802</v>
      </c>
      <c r="D340" t="s">
        <v>211</v>
      </c>
      <c r="E340">
        <v>8</v>
      </c>
    </row>
    <row r="341" spans="1:5">
      <c r="A341" t="str">
        <f>VLOOKUP(C341,Nomen2!$A$1:$E$34,2,0)</f>
        <v>BASSIN DU PAYS DE CAUX</v>
      </c>
      <c r="B341">
        <f>VLOOKUP(C341,Nomen2!$A$1:$E$34,3,0)</f>
        <v>28102</v>
      </c>
      <c r="C341">
        <v>2802</v>
      </c>
      <c r="D341" t="s">
        <v>196</v>
      </c>
      <c r="E341">
        <v>7</v>
      </c>
    </row>
    <row r="342" spans="1:5">
      <c r="A342" t="str">
        <f>VLOOKUP(C342,Nomen2!$A$1:$E$34,2,0)</f>
        <v>BASSIN DU PAYS DE CAUX</v>
      </c>
      <c r="B342">
        <f>VLOOKUP(C342,Nomen2!$A$1:$E$34,3,0)</f>
        <v>28102</v>
      </c>
      <c r="C342">
        <v>2802</v>
      </c>
      <c r="D342" t="s">
        <v>189</v>
      </c>
      <c r="E342">
        <v>7</v>
      </c>
    </row>
    <row r="343" spans="1:5">
      <c r="A343" t="str">
        <f>VLOOKUP(C343,Nomen2!$A$1:$E$34,2,0)</f>
        <v>BASSIN DU PAYS DE CAUX</v>
      </c>
      <c r="B343">
        <f>VLOOKUP(C343,Nomen2!$A$1:$E$34,3,0)</f>
        <v>28102</v>
      </c>
      <c r="C343">
        <v>2802</v>
      </c>
      <c r="D343" t="s">
        <v>180</v>
      </c>
      <c r="E343">
        <v>7</v>
      </c>
    </row>
    <row r="344" spans="1:5">
      <c r="A344" t="str">
        <f>VLOOKUP(C344,Nomen2!$A$1:$E$34,2,0)</f>
        <v>BASSIN DU PAYS DE CAUX</v>
      </c>
      <c r="B344">
        <f>VLOOKUP(C344,Nomen2!$A$1:$E$34,3,0)</f>
        <v>28102</v>
      </c>
      <c r="C344">
        <v>2802</v>
      </c>
      <c r="D344" t="s">
        <v>255</v>
      </c>
      <c r="E344">
        <v>7</v>
      </c>
    </row>
    <row r="345" spans="1:5">
      <c r="A345" t="str">
        <f>VLOOKUP(C345,Nomen2!$A$1:$E$34,2,0)</f>
        <v>BASSIN DU PAYS DE CAUX</v>
      </c>
      <c r="B345">
        <f>VLOOKUP(C345,Nomen2!$A$1:$E$34,3,0)</f>
        <v>28102</v>
      </c>
      <c r="C345">
        <v>2802</v>
      </c>
      <c r="D345" t="s">
        <v>223</v>
      </c>
      <c r="E345">
        <v>6</v>
      </c>
    </row>
    <row r="346" spans="1:5">
      <c r="A346" t="str">
        <f>VLOOKUP(C346,Nomen2!$A$1:$E$34,2,0)</f>
        <v>BASSIN DU PAYS DE CAUX</v>
      </c>
      <c r="B346">
        <f>VLOOKUP(C346,Nomen2!$A$1:$E$34,3,0)</f>
        <v>28102</v>
      </c>
      <c r="C346">
        <v>2802</v>
      </c>
      <c r="D346" t="s">
        <v>233</v>
      </c>
      <c r="E346">
        <v>6</v>
      </c>
    </row>
    <row r="347" spans="1:5">
      <c r="A347" t="str">
        <f>VLOOKUP(C347,Nomen2!$A$1:$E$34,2,0)</f>
        <v>BASSIN DU PAYS DE CAUX</v>
      </c>
      <c r="B347">
        <f>VLOOKUP(C347,Nomen2!$A$1:$E$34,3,0)</f>
        <v>28102</v>
      </c>
      <c r="C347">
        <v>2802</v>
      </c>
      <c r="D347" t="s">
        <v>347</v>
      </c>
      <c r="E347">
        <v>6</v>
      </c>
    </row>
    <row r="348" spans="1:5">
      <c r="A348" t="str">
        <f>VLOOKUP(C348,Nomen2!$A$1:$E$34,2,0)</f>
        <v>BASSIN DU PAYS DE CAUX</v>
      </c>
      <c r="B348">
        <f>VLOOKUP(C348,Nomen2!$A$1:$E$34,3,0)</f>
        <v>28102</v>
      </c>
      <c r="C348">
        <v>2802</v>
      </c>
      <c r="D348" t="s">
        <v>253</v>
      </c>
      <c r="E348">
        <v>6</v>
      </c>
    </row>
    <row r="349" spans="1:5">
      <c r="A349" t="str">
        <f>VLOOKUP(C349,Nomen2!$A$1:$E$34,2,0)</f>
        <v>BASSIN DU PAYS DE CAUX</v>
      </c>
      <c r="B349">
        <f>VLOOKUP(C349,Nomen2!$A$1:$E$34,3,0)</f>
        <v>28102</v>
      </c>
      <c r="C349">
        <v>2802</v>
      </c>
      <c r="D349" t="s">
        <v>230</v>
      </c>
      <c r="E349">
        <v>6</v>
      </c>
    </row>
    <row r="350" spans="1:5">
      <c r="A350" t="str">
        <f>VLOOKUP(C350,Nomen2!$A$1:$E$34,2,0)</f>
        <v>BASSIN DU PAYS DE CAUX</v>
      </c>
      <c r="B350">
        <f>VLOOKUP(C350,Nomen2!$A$1:$E$34,3,0)</f>
        <v>28102</v>
      </c>
      <c r="C350">
        <v>2802</v>
      </c>
      <c r="D350" t="s">
        <v>186</v>
      </c>
      <c r="E350">
        <v>5</v>
      </c>
    </row>
    <row r="351" spans="1:5">
      <c r="A351" t="str">
        <f>VLOOKUP(C351,Nomen2!$A$1:$E$34,2,0)</f>
        <v>BASSIN DU PAYS DE CAUX</v>
      </c>
      <c r="B351">
        <f>VLOOKUP(C351,Nomen2!$A$1:$E$34,3,0)</f>
        <v>28102</v>
      </c>
      <c r="C351">
        <v>2802</v>
      </c>
      <c r="D351" t="s">
        <v>261</v>
      </c>
      <c r="E351">
        <v>5</v>
      </c>
    </row>
    <row r="352" spans="1:5">
      <c r="A352" t="str">
        <f>VLOOKUP(C352,Nomen2!$A$1:$E$34,2,0)</f>
        <v>BASSIN DU PAYS DE CAUX</v>
      </c>
      <c r="B352">
        <f>VLOOKUP(C352,Nomen2!$A$1:$E$34,3,0)</f>
        <v>28102</v>
      </c>
      <c r="C352">
        <v>2802</v>
      </c>
      <c r="D352" t="s">
        <v>288</v>
      </c>
      <c r="E352">
        <v>5</v>
      </c>
    </row>
    <row r="353" spans="1:5">
      <c r="A353" t="str">
        <f>VLOOKUP(C353,Nomen2!$A$1:$E$34,2,0)</f>
        <v>BASSIN DU PAYS DE CAUX</v>
      </c>
      <c r="B353">
        <f>VLOOKUP(C353,Nomen2!$A$1:$E$34,3,0)</f>
        <v>28102</v>
      </c>
      <c r="C353">
        <v>2802</v>
      </c>
      <c r="D353" t="s">
        <v>194</v>
      </c>
      <c r="E353">
        <v>5</v>
      </c>
    </row>
    <row r="354" spans="1:5">
      <c r="A354" t="str">
        <f>VLOOKUP(C354,Nomen2!$A$1:$E$34,2,0)</f>
        <v>BASSIN DU PAYS DE CAUX</v>
      </c>
      <c r="B354">
        <f>VLOOKUP(C354,Nomen2!$A$1:$E$34,3,0)</f>
        <v>28102</v>
      </c>
      <c r="C354">
        <v>2802</v>
      </c>
      <c r="D354" t="s">
        <v>217</v>
      </c>
      <c r="E354">
        <v>4</v>
      </c>
    </row>
    <row r="355" spans="1:5">
      <c r="A355" t="str">
        <f>VLOOKUP(C355,Nomen2!$A$1:$E$34,2,0)</f>
        <v>BASSIN DU PAYS DE CAUX</v>
      </c>
      <c r="B355">
        <f>VLOOKUP(C355,Nomen2!$A$1:$E$34,3,0)</f>
        <v>28102</v>
      </c>
      <c r="C355">
        <v>2802</v>
      </c>
      <c r="D355" t="s">
        <v>187</v>
      </c>
      <c r="E355">
        <v>4</v>
      </c>
    </row>
    <row r="356" spans="1:5">
      <c r="A356" t="str">
        <f>VLOOKUP(C356,Nomen2!$A$1:$E$34,2,0)</f>
        <v>BASSIN DU PAYS DE CAUX</v>
      </c>
      <c r="B356">
        <f>VLOOKUP(C356,Nomen2!$A$1:$E$34,3,0)</f>
        <v>28102</v>
      </c>
      <c r="C356">
        <v>2802</v>
      </c>
      <c r="D356" t="s">
        <v>247</v>
      </c>
      <c r="E356">
        <v>4</v>
      </c>
    </row>
    <row r="357" spans="1:5">
      <c r="A357" t="str">
        <f>VLOOKUP(C357,Nomen2!$A$1:$E$34,2,0)</f>
        <v>BASSIN DU PAYS DE CAUX</v>
      </c>
      <c r="B357">
        <f>VLOOKUP(C357,Nomen2!$A$1:$E$34,3,0)</f>
        <v>28102</v>
      </c>
      <c r="C357">
        <v>2802</v>
      </c>
      <c r="D357" t="s">
        <v>219</v>
      </c>
      <c r="E357">
        <v>4</v>
      </c>
    </row>
    <row r="358" spans="1:5">
      <c r="A358" t="str">
        <f>VLOOKUP(C358,Nomen2!$A$1:$E$34,2,0)</f>
        <v>BASSIN DU PAYS DE CAUX</v>
      </c>
      <c r="B358">
        <f>VLOOKUP(C358,Nomen2!$A$1:$E$34,3,0)</f>
        <v>28102</v>
      </c>
      <c r="C358">
        <v>2802</v>
      </c>
      <c r="D358" t="s">
        <v>200</v>
      </c>
      <c r="E358">
        <v>4</v>
      </c>
    </row>
    <row r="359" spans="1:5">
      <c r="A359" t="str">
        <f>VLOOKUP(C359,Nomen2!$A$1:$E$34,2,0)</f>
        <v>BASSIN DU PAYS DE CAUX</v>
      </c>
      <c r="B359">
        <f>VLOOKUP(C359,Nomen2!$A$1:$E$34,3,0)</f>
        <v>28102</v>
      </c>
      <c r="C359">
        <v>2802</v>
      </c>
      <c r="D359" t="s">
        <v>248</v>
      </c>
      <c r="E359">
        <v>4</v>
      </c>
    </row>
    <row r="360" spans="1:5">
      <c r="A360" t="str">
        <f>VLOOKUP(C360,Nomen2!$A$1:$E$34,2,0)</f>
        <v>BASSIN DU PAYS DE CAUX</v>
      </c>
      <c r="B360">
        <f>VLOOKUP(C360,Nomen2!$A$1:$E$34,3,0)</f>
        <v>28102</v>
      </c>
      <c r="C360">
        <v>2802</v>
      </c>
      <c r="D360" t="s">
        <v>238</v>
      </c>
      <c r="E360">
        <v>4</v>
      </c>
    </row>
    <row r="361" spans="1:5">
      <c r="A361" t="str">
        <f>VLOOKUP(C361,Nomen2!$A$1:$E$34,2,0)</f>
        <v>BASSIN DU PAYS DE CAUX</v>
      </c>
      <c r="B361">
        <f>VLOOKUP(C361,Nomen2!$A$1:$E$34,3,0)</f>
        <v>28102</v>
      </c>
      <c r="C361">
        <v>2802</v>
      </c>
      <c r="D361" t="s">
        <v>289</v>
      </c>
      <c r="E361">
        <v>4</v>
      </c>
    </row>
    <row r="362" spans="1:5">
      <c r="A362" t="str">
        <f>VLOOKUP(C362,Nomen2!$A$1:$E$34,2,0)</f>
        <v>BASSIN DU PAYS DE CAUX</v>
      </c>
      <c r="B362">
        <f>VLOOKUP(C362,Nomen2!$A$1:$E$34,3,0)</f>
        <v>28102</v>
      </c>
      <c r="C362">
        <v>2802</v>
      </c>
      <c r="D362" t="s">
        <v>243</v>
      </c>
      <c r="E362">
        <v>4</v>
      </c>
    </row>
    <row r="363" spans="1:5">
      <c r="A363" t="str">
        <f>VLOOKUP(C363,Nomen2!$A$1:$E$34,2,0)</f>
        <v>BASSIN DU PAYS DE CAUX</v>
      </c>
      <c r="B363">
        <f>VLOOKUP(C363,Nomen2!$A$1:$E$34,3,0)</f>
        <v>28102</v>
      </c>
      <c r="C363">
        <v>2802</v>
      </c>
      <c r="D363" t="s">
        <v>221</v>
      </c>
      <c r="E363">
        <v>4</v>
      </c>
    </row>
    <row r="364" spans="1:5">
      <c r="A364" t="str">
        <f>VLOOKUP(C364,Nomen2!$A$1:$E$34,2,0)</f>
        <v>BASSIN DU PAYS DE CAUX</v>
      </c>
      <c r="B364">
        <f>VLOOKUP(C364,Nomen2!$A$1:$E$34,3,0)</f>
        <v>28102</v>
      </c>
      <c r="C364">
        <v>2802</v>
      </c>
      <c r="D364" t="s">
        <v>268</v>
      </c>
      <c r="E364">
        <v>3</v>
      </c>
    </row>
    <row r="365" spans="1:5">
      <c r="A365" t="str">
        <f>VLOOKUP(C365,Nomen2!$A$1:$E$34,2,0)</f>
        <v>BASSIN DU PAYS DE CAUX</v>
      </c>
      <c r="B365">
        <f>VLOOKUP(C365,Nomen2!$A$1:$E$34,3,0)</f>
        <v>28102</v>
      </c>
      <c r="C365">
        <v>2802</v>
      </c>
      <c r="D365" t="s">
        <v>276</v>
      </c>
      <c r="E365">
        <v>3</v>
      </c>
    </row>
    <row r="366" spans="1:5">
      <c r="A366" t="str">
        <f>VLOOKUP(C366,Nomen2!$A$1:$E$34,2,0)</f>
        <v>BASSIN DU PAYS DE CAUX</v>
      </c>
      <c r="B366">
        <f>VLOOKUP(C366,Nomen2!$A$1:$E$34,3,0)</f>
        <v>28102</v>
      </c>
      <c r="C366">
        <v>2802</v>
      </c>
      <c r="D366" t="s">
        <v>210</v>
      </c>
      <c r="E366">
        <v>3</v>
      </c>
    </row>
    <row r="367" spans="1:5">
      <c r="A367" t="str">
        <f>VLOOKUP(C367,Nomen2!$A$1:$E$34,2,0)</f>
        <v>BASSIN DU PAYS DE CAUX</v>
      </c>
      <c r="B367">
        <f>VLOOKUP(C367,Nomen2!$A$1:$E$34,3,0)</f>
        <v>28102</v>
      </c>
      <c r="C367">
        <v>2802</v>
      </c>
      <c r="D367" t="s">
        <v>259</v>
      </c>
      <c r="E367">
        <v>3</v>
      </c>
    </row>
    <row r="368" spans="1:5">
      <c r="A368" t="str">
        <f>VLOOKUP(C368,Nomen2!$A$1:$E$34,2,0)</f>
        <v>BASSIN DU PAYS DE CAUX</v>
      </c>
      <c r="B368">
        <f>VLOOKUP(C368,Nomen2!$A$1:$E$34,3,0)</f>
        <v>28102</v>
      </c>
      <c r="C368">
        <v>2802</v>
      </c>
      <c r="D368" t="s">
        <v>240</v>
      </c>
      <c r="E368">
        <v>3</v>
      </c>
    </row>
    <row r="369" spans="1:5">
      <c r="A369" t="str">
        <f>VLOOKUP(C369,Nomen2!$A$1:$E$34,2,0)</f>
        <v>BASSIN DU PAYS DE CAUX</v>
      </c>
      <c r="B369">
        <f>VLOOKUP(C369,Nomen2!$A$1:$E$34,3,0)</f>
        <v>28102</v>
      </c>
      <c r="C369">
        <v>2802</v>
      </c>
      <c r="D369" t="s">
        <v>204</v>
      </c>
      <c r="E369">
        <v>3</v>
      </c>
    </row>
    <row r="370" spans="1:5">
      <c r="A370" t="str">
        <f>VLOOKUP(C370,Nomen2!$A$1:$E$34,2,0)</f>
        <v>BASSIN DU PAYS DE CAUX</v>
      </c>
      <c r="B370">
        <f>VLOOKUP(C370,Nomen2!$A$1:$E$34,3,0)</f>
        <v>28102</v>
      </c>
      <c r="C370">
        <v>2802</v>
      </c>
      <c r="D370" t="s">
        <v>192</v>
      </c>
      <c r="E370">
        <v>3</v>
      </c>
    </row>
    <row r="371" spans="1:5">
      <c r="A371" t="str">
        <f>VLOOKUP(C371,Nomen2!$A$1:$E$34,2,0)</f>
        <v>BASSIN DU PAYS DE CAUX</v>
      </c>
      <c r="B371">
        <f>VLOOKUP(C371,Nomen2!$A$1:$E$34,3,0)</f>
        <v>28102</v>
      </c>
      <c r="C371">
        <v>2802</v>
      </c>
      <c r="D371" t="s">
        <v>251</v>
      </c>
      <c r="E371">
        <v>3</v>
      </c>
    </row>
    <row r="372" spans="1:5">
      <c r="A372" t="str">
        <f>VLOOKUP(C372,Nomen2!$A$1:$E$34,2,0)</f>
        <v>BASSIN DU PAYS DE CAUX</v>
      </c>
      <c r="B372">
        <f>VLOOKUP(C372,Nomen2!$A$1:$E$34,3,0)</f>
        <v>28102</v>
      </c>
      <c r="C372">
        <v>2802</v>
      </c>
      <c r="D372" t="s">
        <v>316</v>
      </c>
      <c r="E372">
        <v>3</v>
      </c>
    </row>
    <row r="373" spans="1:5">
      <c r="A373" t="str">
        <f>VLOOKUP(C373,Nomen2!$A$1:$E$34,2,0)</f>
        <v>BASSIN DU PAYS DE CAUX</v>
      </c>
      <c r="B373">
        <f>VLOOKUP(C373,Nomen2!$A$1:$E$34,3,0)</f>
        <v>28102</v>
      </c>
      <c r="C373">
        <v>2802</v>
      </c>
      <c r="D373" t="s">
        <v>385</v>
      </c>
      <c r="E373">
        <v>3</v>
      </c>
    </row>
    <row r="374" spans="1:5">
      <c r="A374" t="str">
        <f>VLOOKUP(C374,Nomen2!$A$1:$E$34,2,0)</f>
        <v>BASSIN DU PAYS DE CAUX</v>
      </c>
      <c r="B374">
        <f>VLOOKUP(C374,Nomen2!$A$1:$E$34,3,0)</f>
        <v>28102</v>
      </c>
      <c r="C374">
        <v>2802</v>
      </c>
      <c r="D374" t="s">
        <v>290</v>
      </c>
      <c r="E374">
        <v>3</v>
      </c>
    </row>
    <row r="375" spans="1:5">
      <c r="A375" t="str">
        <f>VLOOKUP(C375,Nomen2!$A$1:$E$34,2,0)</f>
        <v>BASSIN DU PAYS DE CAUX</v>
      </c>
      <c r="B375">
        <f>VLOOKUP(C375,Nomen2!$A$1:$E$34,3,0)</f>
        <v>28102</v>
      </c>
      <c r="C375">
        <v>2802</v>
      </c>
      <c r="D375" t="s">
        <v>291</v>
      </c>
      <c r="E375">
        <v>3</v>
      </c>
    </row>
    <row r="376" spans="1:5">
      <c r="A376" t="str">
        <f>VLOOKUP(C376,Nomen2!$A$1:$E$34,2,0)</f>
        <v>BASSIN DU PAYS DE CAUX</v>
      </c>
      <c r="B376">
        <f>VLOOKUP(C376,Nomen2!$A$1:$E$34,3,0)</f>
        <v>28102</v>
      </c>
      <c r="C376">
        <v>2802</v>
      </c>
      <c r="D376" t="s">
        <v>257</v>
      </c>
      <c r="E376">
        <v>2</v>
      </c>
    </row>
    <row r="377" spans="1:5">
      <c r="A377" t="str">
        <f>VLOOKUP(C377,Nomen2!$A$1:$E$34,2,0)</f>
        <v>BASSIN DU PAYS DE CAUX</v>
      </c>
      <c r="B377">
        <f>VLOOKUP(C377,Nomen2!$A$1:$E$34,3,0)</f>
        <v>28102</v>
      </c>
      <c r="C377">
        <v>2802</v>
      </c>
      <c r="D377" t="s">
        <v>256</v>
      </c>
      <c r="E377">
        <v>2</v>
      </c>
    </row>
    <row r="378" spans="1:5">
      <c r="A378" t="str">
        <f>VLOOKUP(C378,Nomen2!$A$1:$E$34,2,0)</f>
        <v>BASSIN DU PAYS DE CAUX</v>
      </c>
      <c r="B378">
        <f>VLOOKUP(C378,Nomen2!$A$1:$E$34,3,0)</f>
        <v>28102</v>
      </c>
      <c r="C378">
        <v>2802</v>
      </c>
      <c r="D378" t="s">
        <v>328</v>
      </c>
      <c r="E378">
        <v>2</v>
      </c>
    </row>
    <row r="379" spans="1:5">
      <c r="A379" t="str">
        <f>VLOOKUP(C379,Nomen2!$A$1:$E$34,2,0)</f>
        <v>BASSIN DU PAYS DE CAUX</v>
      </c>
      <c r="B379">
        <f>VLOOKUP(C379,Nomen2!$A$1:$E$34,3,0)</f>
        <v>28102</v>
      </c>
      <c r="C379">
        <v>2802</v>
      </c>
      <c r="D379" t="s">
        <v>222</v>
      </c>
      <c r="E379">
        <v>2</v>
      </c>
    </row>
    <row r="380" spans="1:5">
      <c r="A380" t="str">
        <f>VLOOKUP(C380,Nomen2!$A$1:$E$34,2,0)</f>
        <v>BASSIN DU PAYS DE CAUX</v>
      </c>
      <c r="B380">
        <f>VLOOKUP(C380,Nomen2!$A$1:$E$34,3,0)</f>
        <v>28102</v>
      </c>
      <c r="C380">
        <v>2802</v>
      </c>
      <c r="D380" t="s">
        <v>232</v>
      </c>
      <c r="E380">
        <v>2</v>
      </c>
    </row>
    <row r="381" spans="1:5">
      <c r="A381" t="str">
        <f>VLOOKUP(C381,Nomen2!$A$1:$E$34,2,0)</f>
        <v>BASSIN DU PAYS DE CAUX</v>
      </c>
      <c r="B381">
        <f>VLOOKUP(C381,Nomen2!$A$1:$E$34,3,0)</f>
        <v>28102</v>
      </c>
      <c r="C381">
        <v>2802</v>
      </c>
      <c r="D381" t="s">
        <v>263</v>
      </c>
      <c r="E381">
        <v>2</v>
      </c>
    </row>
    <row r="382" spans="1:5">
      <c r="A382" t="str">
        <f>VLOOKUP(C382,Nomen2!$A$1:$E$34,2,0)</f>
        <v>BASSIN DU PAYS DE CAUX</v>
      </c>
      <c r="B382">
        <f>VLOOKUP(C382,Nomen2!$A$1:$E$34,3,0)</f>
        <v>28102</v>
      </c>
      <c r="C382">
        <v>2802</v>
      </c>
      <c r="D382" t="s">
        <v>197</v>
      </c>
      <c r="E382">
        <v>2</v>
      </c>
    </row>
    <row r="383" spans="1:5">
      <c r="A383" t="str">
        <f>VLOOKUP(C383,Nomen2!$A$1:$E$34,2,0)</f>
        <v>BASSIN DU PAYS DE CAUX</v>
      </c>
      <c r="B383">
        <f>VLOOKUP(C383,Nomen2!$A$1:$E$34,3,0)</f>
        <v>28102</v>
      </c>
      <c r="C383">
        <v>2802</v>
      </c>
      <c r="D383" t="s">
        <v>293</v>
      </c>
      <c r="E383">
        <v>2</v>
      </c>
    </row>
    <row r="384" spans="1:5">
      <c r="A384" t="str">
        <f>VLOOKUP(C384,Nomen2!$A$1:$E$34,2,0)</f>
        <v>BASSIN DU PAYS DE CAUX</v>
      </c>
      <c r="B384">
        <f>VLOOKUP(C384,Nomen2!$A$1:$E$34,3,0)</f>
        <v>28102</v>
      </c>
      <c r="C384">
        <v>2802</v>
      </c>
      <c r="D384" t="s">
        <v>218</v>
      </c>
      <c r="E384">
        <v>2</v>
      </c>
    </row>
    <row r="385" spans="1:5">
      <c r="A385" t="str">
        <f>VLOOKUP(C385,Nomen2!$A$1:$E$34,2,0)</f>
        <v>BASSIN DU PAYS DE CAUX</v>
      </c>
      <c r="B385">
        <f>VLOOKUP(C385,Nomen2!$A$1:$E$34,3,0)</f>
        <v>28102</v>
      </c>
      <c r="C385">
        <v>2802</v>
      </c>
      <c r="D385" t="s">
        <v>225</v>
      </c>
      <c r="E385">
        <v>2</v>
      </c>
    </row>
    <row r="386" spans="1:5">
      <c r="A386" t="str">
        <f>VLOOKUP(C386,Nomen2!$A$1:$E$34,2,0)</f>
        <v>BASSIN DU PAYS DE CAUX</v>
      </c>
      <c r="B386">
        <f>VLOOKUP(C386,Nomen2!$A$1:$E$34,3,0)</f>
        <v>28102</v>
      </c>
      <c r="C386">
        <v>2802</v>
      </c>
      <c r="D386" t="s">
        <v>208</v>
      </c>
      <c r="E386">
        <v>2</v>
      </c>
    </row>
    <row r="387" spans="1:5">
      <c r="A387" t="str">
        <f>VLOOKUP(C387,Nomen2!$A$1:$E$34,2,0)</f>
        <v>BASSIN DU PAYS DE CAUX</v>
      </c>
      <c r="B387">
        <f>VLOOKUP(C387,Nomen2!$A$1:$E$34,3,0)</f>
        <v>28102</v>
      </c>
      <c r="C387">
        <v>2802</v>
      </c>
      <c r="D387" t="s">
        <v>207</v>
      </c>
      <c r="E387">
        <v>2</v>
      </c>
    </row>
    <row r="388" spans="1:5">
      <c r="A388" t="str">
        <f>VLOOKUP(C388,Nomen2!$A$1:$E$34,2,0)</f>
        <v>BASSIN DU PAYS DE CAUX</v>
      </c>
      <c r="B388">
        <f>VLOOKUP(C388,Nomen2!$A$1:$E$34,3,0)</f>
        <v>28102</v>
      </c>
      <c r="C388">
        <v>2802</v>
      </c>
      <c r="D388" t="s">
        <v>214</v>
      </c>
      <c r="E388">
        <v>2</v>
      </c>
    </row>
    <row r="389" spans="1:5">
      <c r="A389" t="str">
        <f>VLOOKUP(C389,Nomen2!$A$1:$E$34,2,0)</f>
        <v>BASSIN DU PAYS DE CAUX</v>
      </c>
      <c r="B389">
        <f>VLOOKUP(C389,Nomen2!$A$1:$E$34,3,0)</f>
        <v>28102</v>
      </c>
      <c r="C389">
        <v>2802</v>
      </c>
      <c r="D389" t="s">
        <v>377</v>
      </c>
      <c r="E389">
        <v>2</v>
      </c>
    </row>
    <row r="390" spans="1:5">
      <c r="A390" t="str">
        <f>VLOOKUP(C390,Nomen2!$A$1:$E$34,2,0)</f>
        <v>BASSIN DU PAYS DE CAUX</v>
      </c>
      <c r="B390">
        <f>VLOOKUP(C390,Nomen2!$A$1:$E$34,3,0)</f>
        <v>28102</v>
      </c>
      <c r="C390">
        <v>2802</v>
      </c>
      <c r="D390" t="s">
        <v>278</v>
      </c>
      <c r="E390">
        <v>2</v>
      </c>
    </row>
    <row r="391" spans="1:5">
      <c r="A391" t="str">
        <f>VLOOKUP(C391,Nomen2!$A$1:$E$34,2,0)</f>
        <v>BASSIN DU PAYS DE CAUX</v>
      </c>
      <c r="B391">
        <f>VLOOKUP(C391,Nomen2!$A$1:$E$34,3,0)</f>
        <v>28102</v>
      </c>
      <c r="C391">
        <v>2802</v>
      </c>
      <c r="D391" t="s">
        <v>242</v>
      </c>
      <c r="E391">
        <v>2</v>
      </c>
    </row>
    <row r="392" spans="1:5">
      <c r="A392" t="str">
        <f>VLOOKUP(C392,Nomen2!$A$1:$E$34,2,0)</f>
        <v>BASSIN DU PAYS DE CAUX</v>
      </c>
      <c r="B392">
        <f>VLOOKUP(C392,Nomen2!$A$1:$E$34,3,0)</f>
        <v>28102</v>
      </c>
      <c r="C392">
        <v>2802</v>
      </c>
      <c r="D392" t="s">
        <v>307</v>
      </c>
      <c r="E392">
        <v>2</v>
      </c>
    </row>
    <row r="393" spans="1:5">
      <c r="A393" t="str">
        <f>VLOOKUP(C393,Nomen2!$A$1:$E$34,2,0)</f>
        <v>BASSIN DU PAYS DE CAUX</v>
      </c>
      <c r="B393">
        <f>VLOOKUP(C393,Nomen2!$A$1:$E$34,3,0)</f>
        <v>28102</v>
      </c>
      <c r="C393">
        <v>2802</v>
      </c>
      <c r="D393" t="s">
        <v>384</v>
      </c>
      <c r="E393">
        <v>2</v>
      </c>
    </row>
    <row r="394" spans="1:5">
      <c r="A394" t="str">
        <f>VLOOKUP(C394,Nomen2!$A$1:$E$34,2,0)</f>
        <v>BASSIN DU PAYS DE CAUX</v>
      </c>
      <c r="B394">
        <f>VLOOKUP(C394,Nomen2!$A$1:$E$34,3,0)</f>
        <v>28102</v>
      </c>
      <c r="C394">
        <v>2802</v>
      </c>
      <c r="D394" t="s">
        <v>318</v>
      </c>
      <c r="E394">
        <v>2</v>
      </c>
    </row>
    <row r="395" spans="1:5">
      <c r="A395" t="str">
        <f>VLOOKUP(C395,Nomen2!$A$1:$E$34,2,0)</f>
        <v>BASSIN DU PAYS DE CAUX</v>
      </c>
      <c r="B395">
        <f>VLOOKUP(C395,Nomen2!$A$1:$E$34,3,0)</f>
        <v>28102</v>
      </c>
      <c r="C395">
        <v>2802</v>
      </c>
      <c r="D395" t="s">
        <v>228</v>
      </c>
      <c r="E395">
        <v>2</v>
      </c>
    </row>
    <row r="396" spans="1:5">
      <c r="A396" t="str">
        <f>VLOOKUP(C396,Nomen2!$A$1:$E$34,2,0)</f>
        <v>BASSIN DU PAYS DE CAUX</v>
      </c>
      <c r="B396">
        <f>VLOOKUP(C396,Nomen2!$A$1:$E$34,3,0)</f>
        <v>28102</v>
      </c>
      <c r="C396">
        <v>2802</v>
      </c>
      <c r="D396" t="s">
        <v>324</v>
      </c>
      <c r="E396">
        <v>2</v>
      </c>
    </row>
    <row r="397" spans="1:5">
      <c r="A397" t="str">
        <f>VLOOKUP(C397,Nomen2!$A$1:$E$34,2,0)</f>
        <v>BASSIN DU PAYS DE CAUX</v>
      </c>
      <c r="B397">
        <f>VLOOKUP(C397,Nomen2!$A$1:$E$34,3,0)</f>
        <v>28102</v>
      </c>
      <c r="C397">
        <v>2802</v>
      </c>
      <c r="D397" t="s">
        <v>229</v>
      </c>
      <c r="E397">
        <v>2</v>
      </c>
    </row>
    <row r="398" spans="1:5">
      <c r="A398" t="str">
        <f>VLOOKUP(C398,Nomen2!$A$1:$E$34,2,0)</f>
        <v>BASSIN DU PAYS DE CAUX</v>
      </c>
      <c r="B398">
        <f>VLOOKUP(C398,Nomen2!$A$1:$E$34,3,0)</f>
        <v>28102</v>
      </c>
      <c r="C398">
        <v>2802</v>
      </c>
      <c r="D398" t="s">
        <v>244</v>
      </c>
      <c r="E398">
        <v>2</v>
      </c>
    </row>
    <row r="399" spans="1:5">
      <c r="A399" t="str">
        <f>VLOOKUP(C399,Nomen2!$A$1:$E$34,2,0)</f>
        <v>BASSIN DU PAYS DE CAUX</v>
      </c>
      <c r="B399">
        <f>VLOOKUP(C399,Nomen2!$A$1:$E$34,3,0)</f>
        <v>28102</v>
      </c>
      <c r="C399">
        <v>2802</v>
      </c>
      <c r="D399" t="s">
        <v>338</v>
      </c>
      <c r="E399">
        <v>2</v>
      </c>
    </row>
    <row r="400" spans="1:5">
      <c r="A400" t="str">
        <f>VLOOKUP(C400,Nomen2!$A$1:$E$34,2,0)</f>
        <v>BASSIN DU PAYS DE CAUX</v>
      </c>
      <c r="B400">
        <f>VLOOKUP(C400,Nomen2!$A$1:$E$34,3,0)</f>
        <v>28102</v>
      </c>
      <c r="C400">
        <v>2802</v>
      </c>
      <c r="D400" t="s">
        <v>206</v>
      </c>
      <c r="E400">
        <v>2</v>
      </c>
    </row>
    <row r="401" spans="1:5">
      <c r="A401" t="str">
        <f>VLOOKUP(C401,Nomen2!$A$1:$E$34,2,0)</f>
        <v>BASSIN DU PAYS DE CAUX</v>
      </c>
      <c r="B401">
        <f>VLOOKUP(C401,Nomen2!$A$1:$E$34,3,0)</f>
        <v>28102</v>
      </c>
      <c r="C401">
        <v>2802</v>
      </c>
      <c r="D401" t="s">
        <v>476</v>
      </c>
      <c r="E401">
        <v>1</v>
      </c>
    </row>
    <row r="402" spans="1:5">
      <c r="A402" t="str">
        <f>VLOOKUP(C402,Nomen2!$A$1:$E$34,2,0)</f>
        <v>BASSIN DU PAYS DE CAUX</v>
      </c>
      <c r="B402">
        <f>VLOOKUP(C402,Nomen2!$A$1:$E$34,3,0)</f>
        <v>28102</v>
      </c>
      <c r="C402">
        <v>2802</v>
      </c>
      <c r="D402" t="s">
        <v>424</v>
      </c>
      <c r="E402">
        <v>1</v>
      </c>
    </row>
    <row r="403" spans="1:5">
      <c r="A403" t="str">
        <f>VLOOKUP(C403,Nomen2!$A$1:$E$34,2,0)</f>
        <v>BASSIN DU PAYS DE CAUX</v>
      </c>
      <c r="B403">
        <f>VLOOKUP(C403,Nomen2!$A$1:$E$34,3,0)</f>
        <v>28102</v>
      </c>
      <c r="C403">
        <v>2802</v>
      </c>
      <c r="D403" t="s">
        <v>425</v>
      </c>
      <c r="E403">
        <v>1</v>
      </c>
    </row>
    <row r="404" spans="1:5">
      <c r="A404" t="str">
        <f>VLOOKUP(C404,Nomen2!$A$1:$E$34,2,0)</f>
        <v>BASSIN DU PAYS DE CAUX</v>
      </c>
      <c r="B404">
        <f>VLOOKUP(C404,Nomen2!$A$1:$E$34,3,0)</f>
        <v>28102</v>
      </c>
      <c r="C404">
        <v>2802</v>
      </c>
      <c r="D404" t="s">
        <v>269</v>
      </c>
      <c r="E404">
        <v>1</v>
      </c>
    </row>
    <row r="405" spans="1:5">
      <c r="A405" t="str">
        <f>VLOOKUP(C405,Nomen2!$A$1:$E$34,2,0)</f>
        <v>BASSIN DU PAYS DE CAUX</v>
      </c>
      <c r="B405">
        <f>VLOOKUP(C405,Nomen2!$A$1:$E$34,3,0)</f>
        <v>28102</v>
      </c>
      <c r="C405">
        <v>2802</v>
      </c>
      <c r="D405" t="s">
        <v>341</v>
      </c>
      <c r="E405">
        <v>1</v>
      </c>
    </row>
    <row r="406" spans="1:5">
      <c r="A406" t="str">
        <f>VLOOKUP(C406,Nomen2!$A$1:$E$34,2,0)</f>
        <v>BASSIN DU PAYS DE CAUX</v>
      </c>
      <c r="B406">
        <f>VLOOKUP(C406,Nomen2!$A$1:$E$34,3,0)</f>
        <v>28102</v>
      </c>
      <c r="C406">
        <v>2802</v>
      </c>
      <c r="D406" t="s">
        <v>367</v>
      </c>
      <c r="E406">
        <v>1</v>
      </c>
    </row>
    <row r="407" spans="1:5">
      <c r="A407" t="str">
        <f>VLOOKUP(C407,Nomen2!$A$1:$E$34,2,0)</f>
        <v>BASSIN DU PAYS DE CAUX</v>
      </c>
      <c r="B407">
        <f>VLOOKUP(C407,Nomen2!$A$1:$E$34,3,0)</f>
        <v>28102</v>
      </c>
      <c r="C407">
        <v>2802</v>
      </c>
      <c r="D407" t="s">
        <v>258</v>
      </c>
      <c r="E407">
        <v>1</v>
      </c>
    </row>
    <row r="408" spans="1:5">
      <c r="A408" t="str">
        <f>VLOOKUP(C408,Nomen2!$A$1:$E$34,2,0)</f>
        <v>BASSIN DU PAYS DE CAUX</v>
      </c>
      <c r="B408">
        <f>VLOOKUP(C408,Nomen2!$A$1:$E$34,3,0)</f>
        <v>28102</v>
      </c>
      <c r="C408">
        <v>2802</v>
      </c>
      <c r="D408" t="s">
        <v>311</v>
      </c>
      <c r="E408">
        <v>1</v>
      </c>
    </row>
    <row r="409" spans="1:5">
      <c r="A409" t="str">
        <f>VLOOKUP(C409,Nomen2!$A$1:$E$34,2,0)</f>
        <v>BASSIN DU PAYS DE CAUX</v>
      </c>
      <c r="B409">
        <f>VLOOKUP(C409,Nomen2!$A$1:$E$34,3,0)</f>
        <v>28102</v>
      </c>
      <c r="C409">
        <v>2802</v>
      </c>
      <c r="D409" t="s">
        <v>368</v>
      </c>
      <c r="E409">
        <v>1</v>
      </c>
    </row>
    <row r="410" spans="1:5">
      <c r="A410" t="str">
        <f>VLOOKUP(C410,Nomen2!$A$1:$E$34,2,0)</f>
        <v>BASSIN DU PAYS DE CAUX</v>
      </c>
      <c r="B410">
        <f>VLOOKUP(C410,Nomen2!$A$1:$E$34,3,0)</f>
        <v>28102</v>
      </c>
      <c r="C410">
        <v>2802</v>
      </c>
      <c r="D410" t="s">
        <v>212</v>
      </c>
      <c r="E410">
        <v>1</v>
      </c>
    </row>
    <row r="411" spans="1:5">
      <c r="A411" t="str">
        <f>VLOOKUP(C411,Nomen2!$A$1:$E$34,2,0)</f>
        <v>BASSIN DU PAYS DE CAUX</v>
      </c>
      <c r="B411">
        <f>VLOOKUP(C411,Nomen2!$A$1:$E$34,3,0)</f>
        <v>28102</v>
      </c>
      <c r="C411">
        <v>2802</v>
      </c>
      <c r="D411" t="s">
        <v>292</v>
      </c>
      <c r="E411">
        <v>1</v>
      </c>
    </row>
    <row r="412" spans="1:5">
      <c r="A412" t="str">
        <f>VLOOKUP(C412,Nomen2!$A$1:$E$34,2,0)</f>
        <v>BASSIN DU PAYS DE CAUX</v>
      </c>
      <c r="B412">
        <f>VLOOKUP(C412,Nomen2!$A$1:$E$34,3,0)</f>
        <v>28102</v>
      </c>
      <c r="C412">
        <v>2802</v>
      </c>
      <c r="D412" t="s">
        <v>369</v>
      </c>
      <c r="E412">
        <v>1</v>
      </c>
    </row>
    <row r="413" spans="1:5">
      <c r="A413" t="str">
        <f>VLOOKUP(C413,Nomen2!$A$1:$E$34,2,0)</f>
        <v>BASSIN DU PAYS DE CAUX</v>
      </c>
      <c r="B413">
        <f>VLOOKUP(C413,Nomen2!$A$1:$E$34,3,0)</f>
        <v>28102</v>
      </c>
      <c r="C413">
        <v>2802</v>
      </c>
      <c r="D413" t="s">
        <v>226</v>
      </c>
      <c r="E413">
        <v>1</v>
      </c>
    </row>
    <row r="414" spans="1:5">
      <c r="A414" t="str">
        <f>VLOOKUP(C414,Nomen2!$A$1:$E$34,2,0)</f>
        <v>BASSIN DU PAYS DE CAUX</v>
      </c>
      <c r="B414">
        <f>VLOOKUP(C414,Nomen2!$A$1:$E$34,3,0)</f>
        <v>28102</v>
      </c>
      <c r="C414">
        <v>2802</v>
      </c>
      <c r="D414" t="s">
        <v>329</v>
      </c>
      <c r="E414">
        <v>1</v>
      </c>
    </row>
    <row r="415" spans="1:5">
      <c r="A415" t="str">
        <f>VLOOKUP(C415,Nomen2!$A$1:$E$34,2,0)</f>
        <v>BASSIN DU PAYS DE CAUX</v>
      </c>
      <c r="B415">
        <f>VLOOKUP(C415,Nomen2!$A$1:$E$34,3,0)</f>
        <v>28102</v>
      </c>
      <c r="C415">
        <v>2802</v>
      </c>
      <c r="D415" t="s">
        <v>322</v>
      </c>
      <c r="E415">
        <v>1</v>
      </c>
    </row>
    <row r="416" spans="1:5">
      <c r="A416" t="str">
        <f>VLOOKUP(C416,Nomen2!$A$1:$E$34,2,0)</f>
        <v>BASSIN DU PAYS DE CAUX</v>
      </c>
      <c r="B416">
        <f>VLOOKUP(C416,Nomen2!$A$1:$E$34,3,0)</f>
        <v>28102</v>
      </c>
      <c r="C416">
        <v>2802</v>
      </c>
      <c r="D416" t="s">
        <v>401</v>
      </c>
      <c r="E416">
        <v>1</v>
      </c>
    </row>
    <row r="417" spans="1:5">
      <c r="A417" t="str">
        <f>VLOOKUP(C417,Nomen2!$A$1:$E$34,2,0)</f>
        <v>BASSIN DU PAYS DE CAUX</v>
      </c>
      <c r="B417">
        <f>VLOOKUP(C417,Nomen2!$A$1:$E$34,3,0)</f>
        <v>28102</v>
      </c>
      <c r="C417">
        <v>2802</v>
      </c>
      <c r="D417" t="s">
        <v>493</v>
      </c>
      <c r="E417">
        <v>1</v>
      </c>
    </row>
    <row r="418" spans="1:5">
      <c r="A418" t="str">
        <f>VLOOKUP(C418,Nomen2!$A$1:$E$34,2,0)</f>
        <v>BASSIN DU PAYS DE CAUX</v>
      </c>
      <c r="B418">
        <f>VLOOKUP(C418,Nomen2!$A$1:$E$34,3,0)</f>
        <v>28102</v>
      </c>
      <c r="C418">
        <v>2802</v>
      </c>
      <c r="D418" t="s">
        <v>239</v>
      </c>
      <c r="E418">
        <v>1</v>
      </c>
    </row>
    <row r="419" spans="1:5">
      <c r="A419" t="str">
        <f>VLOOKUP(C419,Nomen2!$A$1:$E$34,2,0)</f>
        <v>BASSIN DU PAYS DE CAUX</v>
      </c>
      <c r="B419">
        <f>VLOOKUP(C419,Nomen2!$A$1:$E$34,3,0)</f>
        <v>28102</v>
      </c>
      <c r="C419">
        <v>2802</v>
      </c>
      <c r="D419" t="s">
        <v>306</v>
      </c>
      <c r="E419">
        <v>1</v>
      </c>
    </row>
    <row r="420" spans="1:5">
      <c r="A420" t="str">
        <f>VLOOKUP(C420,Nomen2!$A$1:$E$34,2,0)</f>
        <v>BASSIN DU PAYS DE CAUX</v>
      </c>
      <c r="B420">
        <f>VLOOKUP(C420,Nomen2!$A$1:$E$34,3,0)</f>
        <v>28102</v>
      </c>
      <c r="C420">
        <v>2802</v>
      </c>
      <c r="D420" t="s">
        <v>224</v>
      </c>
      <c r="E420">
        <v>1</v>
      </c>
    </row>
    <row r="421" spans="1:5">
      <c r="A421" t="str">
        <f>VLOOKUP(C421,Nomen2!$A$1:$E$34,2,0)</f>
        <v>BASSIN DU PAYS DE CAUX</v>
      </c>
      <c r="B421">
        <f>VLOOKUP(C421,Nomen2!$A$1:$E$34,3,0)</f>
        <v>28102</v>
      </c>
      <c r="C421">
        <v>2802</v>
      </c>
      <c r="D421" t="s">
        <v>436</v>
      </c>
      <c r="E421">
        <v>1</v>
      </c>
    </row>
    <row r="422" spans="1:5">
      <c r="A422" t="str">
        <f>VLOOKUP(C422,Nomen2!$A$1:$E$34,2,0)</f>
        <v>BASSIN DU PAYS DE CAUX</v>
      </c>
      <c r="B422">
        <f>VLOOKUP(C422,Nomen2!$A$1:$E$34,3,0)</f>
        <v>28102</v>
      </c>
      <c r="C422">
        <v>2802</v>
      </c>
      <c r="D422" t="s">
        <v>265</v>
      </c>
      <c r="E422">
        <v>1</v>
      </c>
    </row>
    <row r="423" spans="1:5">
      <c r="A423" t="str">
        <f>VLOOKUP(C423,Nomen2!$A$1:$E$34,2,0)</f>
        <v>BASSIN DU PAYS DE CAUX</v>
      </c>
      <c r="B423">
        <f>VLOOKUP(C423,Nomen2!$A$1:$E$34,3,0)</f>
        <v>28102</v>
      </c>
      <c r="C423">
        <v>2802</v>
      </c>
      <c r="D423" t="s">
        <v>285</v>
      </c>
      <c r="E423">
        <v>1</v>
      </c>
    </row>
    <row r="424" spans="1:5">
      <c r="A424" t="str">
        <f>VLOOKUP(C424,Nomen2!$A$1:$E$34,2,0)</f>
        <v>BASSIN DU PAYS DE CAUX</v>
      </c>
      <c r="B424">
        <f>VLOOKUP(C424,Nomen2!$A$1:$E$34,3,0)</f>
        <v>28102</v>
      </c>
      <c r="C424">
        <v>2802</v>
      </c>
      <c r="D424" t="s">
        <v>403</v>
      </c>
      <c r="E424">
        <v>1</v>
      </c>
    </row>
    <row r="425" spans="1:5">
      <c r="A425" t="str">
        <f>VLOOKUP(C425,Nomen2!$A$1:$E$34,2,0)</f>
        <v>BASSIN DU PAYS DE CAUX</v>
      </c>
      <c r="B425">
        <f>VLOOKUP(C425,Nomen2!$A$1:$E$34,3,0)</f>
        <v>28102</v>
      </c>
      <c r="C425">
        <v>2802</v>
      </c>
      <c r="D425" t="s">
        <v>344</v>
      </c>
      <c r="E425">
        <v>1</v>
      </c>
    </row>
    <row r="426" spans="1:5">
      <c r="A426" t="str">
        <f>VLOOKUP(C426,Nomen2!$A$1:$E$34,2,0)</f>
        <v>BASSIN DU PAYS DE CAUX</v>
      </c>
      <c r="B426">
        <f>VLOOKUP(C426,Nomen2!$A$1:$E$34,3,0)</f>
        <v>28102</v>
      </c>
      <c r="C426">
        <v>2802</v>
      </c>
      <c r="D426" t="s">
        <v>437</v>
      </c>
      <c r="E426">
        <v>1</v>
      </c>
    </row>
    <row r="427" spans="1:5">
      <c r="A427" t="str">
        <f>VLOOKUP(C427,Nomen2!$A$1:$E$34,2,0)</f>
        <v>BASSIN DU PAYS DE CAUX</v>
      </c>
      <c r="B427">
        <f>VLOOKUP(C427,Nomen2!$A$1:$E$34,3,0)</f>
        <v>28102</v>
      </c>
      <c r="C427">
        <v>2802</v>
      </c>
      <c r="D427" t="s">
        <v>500</v>
      </c>
      <c r="E427">
        <v>1</v>
      </c>
    </row>
    <row r="428" spans="1:5">
      <c r="A428" t="str">
        <f>VLOOKUP(C428,Nomen2!$A$1:$E$34,2,0)</f>
        <v>BASSIN DU PAYS DE CAUX</v>
      </c>
      <c r="B428">
        <f>VLOOKUP(C428,Nomen2!$A$1:$E$34,3,0)</f>
        <v>28102</v>
      </c>
      <c r="C428">
        <v>2802</v>
      </c>
      <c r="D428" t="s">
        <v>330</v>
      </c>
      <c r="E428">
        <v>1</v>
      </c>
    </row>
    <row r="429" spans="1:5">
      <c r="A429" t="str">
        <f>VLOOKUP(C429,Nomen2!$A$1:$E$34,2,0)</f>
        <v>BASSIN DU PAYS DE CAUX</v>
      </c>
      <c r="B429">
        <f>VLOOKUP(C429,Nomen2!$A$1:$E$34,3,0)</f>
        <v>28102</v>
      </c>
      <c r="C429">
        <v>2802</v>
      </c>
      <c r="D429" t="s">
        <v>438</v>
      </c>
      <c r="E429">
        <v>1</v>
      </c>
    </row>
    <row r="430" spans="1:5">
      <c r="A430" t="str">
        <f>VLOOKUP(C430,Nomen2!$A$1:$E$34,2,0)</f>
        <v>BASSIN DU PAYS DE CAUX</v>
      </c>
      <c r="B430">
        <f>VLOOKUP(C430,Nomen2!$A$1:$E$34,3,0)</f>
        <v>28102</v>
      </c>
      <c r="C430">
        <v>2802</v>
      </c>
      <c r="D430" t="s">
        <v>315</v>
      </c>
      <c r="E430">
        <v>1</v>
      </c>
    </row>
    <row r="431" spans="1:5">
      <c r="A431" t="str">
        <f>VLOOKUP(C431,Nomen2!$A$1:$E$34,2,0)</f>
        <v>BASSIN DU PAYS DE CAUX</v>
      </c>
      <c r="B431">
        <f>VLOOKUP(C431,Nomen2!$A$1:$E$34,3,0)</f>
        <v>28102</v>
      </c>
      <c r="C431">
        <v>2802</v>
      </c>
      <c r="D431" t="s">
        <v>271</v>
      </c>
      <c r="E431">
        <v>1</v>
      </c>
    </row>
    <row r="432" spans="1:5">
      <c r="A432" t="str">
        <f>VLOOKUP(C432,Nomen2!$A$1:$E$34,2,0)</f>
        <v>BASSIN DU PAYS DE CAUX</v>
      </c>
      <c r="B432">
        <f>VLOOKUP(C432,Nomen2!$A$1:$E$34,3,0)</f>
        <v>28102</v>
      </c>
      <c r="C432">
        <v>2802</v>
      </c>
      <c r="D432" t="s">
        <v>332</v>
      </c>
      <c r="E432">
        <v>1</v>
      </c>
    </row>
    <row r="433" spans="1:5">
      <c r="A433" t="str">
        <f>VLOOKUP(C433,Nomen2!$A$1:$E$34,2,0)</f>
        <v>BASSIN DU PAYS DE CAUX</v>
      </c>
      <c r="B433">
        <f>VLOOKUP(C433,Nomen2!$A$1:$E$34,3,0)</f>
        <v>28102</v>
      </c>
      <c r="C433">
        <v>2802</v>
      </c>
      <c r="D433" t="s">
        <v>234</v>
      </c>
      <c r="E433">
        <v>1</v>
      </c>
    </row>
    <row r="434" spans="1:5">
      <c r="A434" t="str">
        <f>VLOOKUP(C434,Nomen2!$A$1:$E$34,2,0)</f>
        <v>BASSIN DU PAYS DE CAUX</v>
      </c>
      <c r="B434">
        <f>VLOOKUP(C434,Nomen2!$A$1:$E$34,3,0)</f>
        <v>28102</v>
      </c>
      <c r="C434">
        <v>2802</v>
      </c>
      <c r="D434" t="s">
        <v>345</v>
      </c>
      <c r="E434">
        <v>1</v>
      </c>
    </row>
    <row r="435" spans="1:5">
      <c r="A435" t="str">
        <f>VLOOKUP(C435,Nomen2!$A$1:$E$34,2,0)</f>
        <v>BASSIN DU PAYS DE CAUX</v>
      </c>
      <c r="B435">
        <f>VLOOKUP(C435,Nomen2!$A$1:$E$34,3,0)</f>
        <v>28102</v>
      </c>
      <c r="C435">
        <v>2802</v>
      </c>
      <c r="D435" t="s">
        <v>346</v>
      </c>
      <c r="E435">
        <v>1</v>
      </c>
    </row>
    <row r="436" spans="1:5">
      <c r="A436" t="str">
        <f>VLOOKUP(C436,Nomen2!$A$1:$E$34,2,0)</f>
        <v>BASSIN DU PAYS DE CAUX</v>
      </c>
      <c r="B436">
        <f>VLOOKUP(C436,Nomen2!$A$1:$E$34,3,0)</f>
        <v>28102</v>
      </c>
      <c r="C436">
        <v>2802</v>
      </c>
      <c r="D436" t="s">
        <v>235</v>
      </c>
      <c r="E436">
        <v>1</v>
      </c>
    </row>
    <row r="437" spans="1:5">
      <c r="A437" t="str">
        <f>VLOOKUP(C437,Nomen2!$A$1:$E$34,2,0)</f>
        <v>BASSIN DU PAYS DE CAUX</v>
      </c>
      <c r="B437">
        <f>VLOOKUP(C437,Nomen2!$A$1:$E$34,3,0)</f>
        <v>28102</v>
      </c>
      <c r="C437">
        <v>2802</v>
      </c>
      <c r="D437" t="s">
        <v>236</v>
      </c>
      <c r="E437">
        <v>1</v>
      </c>
    </row>
    <row r="438" spans="1:5">
      <c r="A438" t="str">
        <f>VLOOKUP(C438,Nomen2!$A$1:$E$34,2,0)</f>
        <v>BASSIN DU PAYS DE CAUX</v>
      </c>
      <c r="B438">
        <f>VLOOKUP(C438,Nomen2!$A$1:$E$34,3,0)</f>
        <v>28102</v>
      </c>
      <c r="C438">
        <v>2802</v>
      </c>
      <c r="D438" t="s">
        <v>202</v>
      </c>
      <c r="E438">
        <v>1</v>
      </c>
    </row>
    <row r="439" spans="1:5">
      <c r="A439" t="str">
        <f>VLOOKUP(C439,Nomen2!$A$1:$E$34,2,0)</f>
        <v>BASSIN DU PAYS DE CAUX</v>
      </c>
      <c r="B439">
        <f>VLOOKUP(C439,Nomen2!$A$1:$E$34,3,0)</f>
        <v>28102</v>
      </c>
      <c r="C439">
        <v>2802</v>
      </c>
      <c r="D439" t="s">
        <v>376</v>
      </c>
      <c r="E439">
        <v>1</v>
      </c>
    </row>
    <row r="440" spans="1:5">
      <c r="A440" t="str">
        <f>VLOOKUP(C440,Nomen2!$A$1:$E$34,2,0)</f>
        <v>BASSIN DU PAYS DE CAUX</v>
      </c>
      <c r="B440">
        <f>VLOOKUP(C440,Nomen2!$A$1:$E$34,3,0)</f>
        <v>28102</v>
      </c>
      <c r="C440">
        <v>2802</v>
      </c>
      <c r="D440" t="s">
        <v>578</v>
      </c>
      <c r="E440">
        <v>1</v>
      </c>
    </row>
    <row r="441" spans="1:5">
      <c r="A441" t="str">
        <f>VLOOKUP(C441,Nomen2!$A$1:$E$34,2,0)</f>
        <v>BASSIN DU PAYS DE CAUX</v>
      </c>
      <c r="B441">
        <f>VLOOKUP(C441,Nomen2!$A$1:$E$34,3,0)</f>
        <v>28102</v>
      </c>
      <c r="C441">
        <v>2802</v>
      </c>
      <c r="D441" t="s">
        <v>299</v>
      </c>
      <c r="E441">
        <v>1</v>
      </c>
    </row>
    <row r="442" spans="1:5">
      <c r="A442" t="str">
        <f>VLOOKUP(C442,Nomen2!$A$1:$E$34,2,0)</f>
        <v>BASSIN DU PAYS DE CAUX</v>
      </c>
      <c r="B442">
        <f>VLOOKUP(C442,Nomen2!$A$1:$E$34,3,0)</f>
        <v>28102</v>
      </c>
      <c r="C442">
        <v>2802</v>
      </c>
      <c r="D442" t="s">
        <v>272</v>
      </c>
      <c r="E442">
        <v>1</v>
      </c>
    </row>
    <row r="443" spans="1:5">
      <c r="A443" t="str">
        <f>VLOOKUP(C443,Nomen2!$A$1:$E$34,2,0)</f>
        <v>BASSIN DU PAYS DE CAUX</v>
      </c>
      <c r="B443">
        <f>VLOOKUP(C443,Nomen2!$A$1:$E$34,3,0)</f>
        <v>28102</v>
      </c>
      <c r="C443">
        <v>2802</v>
      </c>
      <c r="D443" t="s">
        <v>445</v>
      </c>
      <c r="E443">
        <v>1</v>
      </c>
    </row>
    <row r="444" spans="1:5">
      <c r="A444" t="str">
        <f>VLOOKUP(C444,Nomen2!$A$1:$E$34,2,0)</f>
        <v>BASSIN DU PAYS DE CAUX</v>
      </c>
      <c r="B444">
        <f>VLOOKUP(C444,Nomen2!$A$1:$E$34,3,0)</f>
        <v>28102</v>
      </c>
      <c r="C444">
        <v>2802</v>
      </c>
      <c r="D444" t="s">
        <v>246</v>
      </c>
      <c r="E444">
        <v>1</v>
      </c>
    </row>
    <row r="445" spans="1:5">
      <c r="A445" t="str">
        <f>VLOOKUP(C445,Nomen2!$A$1:$E$34,2,0)</f>
        <v>BASSIN DU PAYS DE CAUX</v>
      </c>
      <c r="B445">
        <f>VLOOKUP(C445,Nomen2!$A$1:$E$34,3,0)</f>
        <v>28102</v>
      </c>
      <c r="C445">
        <v>2802</v>
      </c>
      <c r="D445" t="s">
        <v>515</v>
      </c>
      <c r="E445">
        <v>1</v>
      </c>
    </row>
    <row r="446" spans="1:5">
      <c r="A446" t="str">
        <f>VLOOKUP(C446,Nomen2!$A$1:$E$34,2,0)</f>
        <v>BASSIN DU PAYS DE CAUX</v>
      </c>
      <c r="B446">
        <f>VLOOKUP(C446,Nomen2!$A$1:$E$34,3,0)</f>
        <v>28102</v>
      </c>
      <c r="C446">
        <v>2802</v>
      </c>
      <c r="D446" t="s">
        <v>591</v>
      </c>
      <c r="E446">
        <v>1</v>
      </c>
    </row>
    <row r="447" spans="1:5">
      <c r="A447" t="str">
        <f>VLOOKUP(C447,Nomen2!$A$1:$E$34,2,0)</f>
        <v>BASSIN DU PAYS DE CAUX</v>
      </c>
      <c r="B447">
        <f>VLOOKUP(C447,Nomen2!$A$1:$E$34,3,0)</f>
        <v>28102</v>
      </c>
      <c r="C447">
        <v>2802</v>
      </c>
      <c r="D447" t="s">
        <v>351</v>
      </c>
      <c r="E447">
        <v>1</v>
      </c>
    </row>
    <row r="448" spans="1:5">
      <c r="A448" t="str">
        <f>VLOOKUP(C448,Nomen2!$A$1:$E$34,2,0)</f>
        <v>BASSIN DU PAYS DE CAUX</v>
      </c>
      <c r="B448">
        <f>VLOOKUP(C448,Nomen2!$A$1:$E$34,3,0)</f>
        <v>28102</v>
      </c>
      <c r="C448">
        <v>2802</v>
      </c>
      <c r="D448" t="s">
        <v>407</v>
      </c>
      <c r="E448">
        <v>1</v>
      </c>
    </row>
    <row r="449" spans="1:5">
      <c r="A449" t="str">
        <f>VLOOKUP(C449,Nomen2!$A$1:$E$34,2,0)</f>
        <v>BASSIN DU PAYS DE CAUX</v>
      </c>
      <c r="B449">
        <f>VLOOKUP(C449,Nomen2!$A$1:$E$34,3,0)</f>
        <v>28102</v>
      </c>
      <c r="C449">
        <v>2802</v>
      </c>
      <c r="D449" t="s">
        <v>252</v>
      </c>
      <c r="E449">
        <v>1</v>
      </c>
    </row>
    <row r="450" spans="1:5">
      <c r="A450" t="str">
        <f>VLOOKUP(C450,Nomen2!$A$1:$E$34,2,0)</f>
        <v>BASSIN DU PAYS DE CAUX</v>
      </c>
      <c r="B450">
        <f>VLOOKUP(C450,Nomen2!$A$1:$E$34,3,0)</f>
        <v>28102</v>
      </c>
      <c r="C450">
        <v>2802</v>
      </c>
      <c r="D450" t="s">
        <v>451</v>
      </c>
      <c r="E450">
        <v>1</v>
      </c>
    </row>
    <row r="451" spans="1:5">
      <c r="A451" t="str">
        <f>VLOOKUP(C451,Nomen2!$A$1:$E$34,2,0)</f>
        <v>BASSIN DU PAYS DE CAUX</v>
      </c>
      <c r="B451">
        <f>VLOOKUP(C451,Nomen2!$A$1:$E$34,3,0)</f>
        <v>28102</v>
      </c>
      <c r="C451">
        <v>2802</v>
      </c>
      <c r="D451" t="s">
        <v>608</v>
      </c>
      <c r="E451">
        <v>1</v>
      </c>
    </row>
    <row r="452" spans="1:5">
      <c r="A452" t="str">
        <f>VLOOKUP(C452,Nomen2!$A$1:$E$34,2,0)</f>
        <v>BASSIN DU PAYS DE CAUX</v>
      </c>
      <c r="B452">
        <f>VLOOKUP(C452,Nomen2!$A$1:$E$34,3,0)</f>
        <v>28102</v>
      </c>
      <c r="C452">
        <v>2802</v>
      </c>
      <c r="D452" t="s">
        <v>609</v>
      </c>
      <c r="E452">
        <v>1</v>
      </c>
    </row>
    <row r="453" spans="1:5">
      <c r="A453" t="str">
        <f>VLOOKUP(C453,Nomen2!$A$1:$E$34,2,0)</f>
        <v>BASSIN DU PAYS DE CAUX</v>
      </c>
      <c r="B453">
        <f>VLOOKUP(C453,Nomen2!$A$1:$E$34,3,0)</f>
        <v>28102</v>
      </c>
      <c r="C453">
        <v>2802</v>
      </c>
      <c r="D453" t="s">
        <v>380</v>
      </c>
      <c r="E453">
        <v>1</v>
      </c>
    </row>
    <row r="454" spans="1:5">
      <c r="A454" t="str">
        <f>VLOOKUP(C454,Nomen2!$A$1:$E$34,2,0)</f>
        <v>BASSIN DU PAYS DE CAUX</v>
      </c>
      <c r="B454">
        <f>VLOOKUP(C454,Nomen2!$A$1:$E$34,3,0)</f>
        <v>28102</v>
      </c>
      <c r="C454">
        <v>2802</v>
      </c>
      <c r="D454" t="s">
        <v>280</v>
      </c>
      <c r="E454">
        <v>1</v>
      </c>
    </row>
    <row r="455" spans="1:5">
      <c r="A455" t="str">
        <f>VLOOKUP(C455,Nomen2!$A$1:$E$34,2,0)</f>
        <v>BASSIN DU PAYS DE CAUX</v>
      </c>
      <c r="B455">
        <f>VLOOKUP(C455,Nomen2!$A$1:$E$34,3,0)</f>
        <v>28102</v>
      </c>
      <c r="C455">
        <v>2802</v>
      </c>
      <c r="D455" t="s">
        <v>281</v>
      </c>
      <c r="E455">
        <v>1</v>
      </c>
    </row>
    <row r="456" spans="1:5">
      <c r="A456" t="str">
        <f>VLOOKUP(C456,Nomen2!$A$1:$E$34,2,0)</f>
        <v>BASSIN DU PAYS DE CAUX</v>
      </c>
      <c r="B456">
        <f>VLOOKUP(C456,Nomen2!$A$1:$E$34,3,0)</f>
        <v>28102</v>
      </c>
      <c r="C456">
        <v>2802</v>
      </c>
      <c r="D456" t="s">
        <v>381</v>
      </c>
      <c r="E456">
        <v>1</v>
      </c>
    </row>
    <row r="457" spans="1:5">
      <c r="A457" t="str">
        <f>VLOOKUP(C457,Nomen2!$A$1:$E$34,2,0)</f>
        <v>BASSIN DU PAYS DE CAUX</v>
      </c>
      <c r="B457">
        <f>VLOOKUP(C457,Nomen2!$A$1:$E$34,3,0)</f>
        <v>28102</v>
      </c>
      <c r="C457">
        <v>2802</v>
      </c>
      <c r="D457" t="s">
        <v>283</v>
      </c>
      <c r="E457">
        <v>1</v>
      </c>
    </row>
    <row r="458" spans="1:5">
      <c r="A458" t="str">
        <f>VLOOKUP(C458,Nomen2!$A$1:$E$34,2,0)</f>
        <v>BASSIN DU PAYS DE CAUX</v>
      </c>
      <c r="B458">
        <f>VLOOKUP(C458,Nomen2!$A$1:$E$34,3,0)</f>
        <v>28102</v>
      </c>
      <c r="C458">
        <v>2802</v>
      </c>
      <c r="D458" t="s">
        <v>203</v>
      </c>
      <c r="E458">
        <v>1</v>
      </c>
    </row>
    <row r="459" spans="1:5">
      <c r="A459" t="str">
        <f>VLOOKUP(C459,Nomen2!$A$1:$E$34,2,0)</f>
        <v>BASSIN DU PAYS DE CAUX</v>
      </c>
      <c r="B459">
        <f>VLOOKUP(C459,Nomen2!$A$1:$E$34,3,0)</f>
        <v>28102</v>
      </c>
      <c r="C459">
        <v>2802</v>
      </c>
      <c r="D459" t="s">
        <v>266</v>
      </c>
      <c r="E459">
        <v>1</v>
      </c>
    </row>
    <row r="460" spans="1:5">
      <c r="A460" t="str">
        <f>VLOOKUP(C460,Nomen2!$A$1:$E$34,2,0)</f>
        <v>BASSIN DU PAYS DE CAUX</v>
      </c>
      <c r="B460">
        <f>VLOOKUP(C460,Nomen2!$A$1:$E$34,3,0)</f>
        <v>28102</v>
      </c>
      <c r="C460">
        <v>2802</v>
      </c>
      <c r="D460" t="s">
        <v>296</v>
      </c>
      <c r="E460">
        <v>1</v>
      </c>
    </row>
    <row r="461" spans="1:5">
      <c r="A461" t="str">
        <f>VLOOKUP(C461,Nomen2!$A$1:$E$34,2,0)</f>
        <v>BASSIN DU PAYS DE CAUX</v>
      </c>
      <c r="B461">
        <f>VLOOKUP(C461,Nomen2!$A$1:$E$34,3,0)</f>
        <v>28102</v>
      </c>
      <c r="C461">
        <v>2802</v>
      </c>
      <c r="D461" t="s">
        <v>460</v>
      </c>
      <c r="E461">
        <v>1</v>
      </c>
    </row>
    <row r="462" spans="1:5">
      <c r="A462" t="str">
        <f>VLOOKUP(C462,Nomen2!$A$1:$E$34,2,0)</f>
        <v>BASSIN DU PAYS DE CAUX</v>
      </c>
      <c r="B462">
        <f>VLOOKUP(C462,Nomen2!$A$1:$E$34,3,0)</f>
        <v>28102</v>
      </c>
      <c r="C462">
        <v>2802</v>
      </c>
      <c r="D462" t="s">
        <v>308</v>
      </c>
      <c r="E462">
        <v>1</v>
      </c>
    </row>
    <row r="463" spans="1:5">
      <c r="A463" t="str">
        <f>VLOOKUP(C463,Nomen2!$A$1:$E$34,2,0)</f>
        <v>BASSIN DU PAYS DE CAUX</v>
      </c>
      <c r="B463">
        <f>VLOOKUP(C463,Nomen2!$A$1:$E$34,3,0)</f>
        <v>28102</v>
      </c>
      <c r="C463">
        <v>2802</v>
      </c>
      <c r="D463" t="s">
        <v>241</v>
      </c>
      <c r="E463">
        <v>1</v>
      </c>
    </row>
    <row r="464" spans="1:5">
      <c r="A464" t="str">
        <f>VLOOKUP(C464,Nomen2!$A$1:$E$34,2,0)</f>
        <v>BASSIN DU PAYS DE CAUX</v>
      </c>
      <c r="B464">
        <f>VLOOKUP(C464,Nomen2!$A$1:$E$34,3,0)</f>
        <v>28102</v>
      </c>
      <c r="C464">
        <v>2802</v>
      </c>
      <c r="D464" t="s">
        <v>205</v>
      </c>
      <c r="E464">
        <v>1</v>
      </c>
    </row>
    <row r="465" spans="1:5">
      <c r="A465" t="str">
        <f>VLOOKUP(C465,Nomen2!$A$1:$E$34,2,0)</f>
        <v>BASSIN DU PAYS DE CAUX</v>
      </c>
      <c r="B465">
        <f>VLOOKUP(C465,Nomen2!$A$1:$E$34,3,0)</f>
        <v>28102</v>
      </c>
      <c r="C465">
        <v>2802</v>
      </c>
      <c r="D465" t="s">
        <v>538</v>
      </c>
      <c r="E465">
        <v>1</v>
      </c>
    </row>
    <row r="466" spans="1:5">
      <c r="A466" t="str">
        <f>VLOOKUP(C466,Nomen2!$A$1:$E$34,2,0)</f>
        <v>BASSIN DU PAYS DE CAUX</v>
      </c>
      <c r="B466">
        <f>VLOOKUP(C466,Nomen2!$A$1:$E$34,3,0)</f>
        <v>28102</v>
      </c>
      <c r="C466">
        <v>2802</v>
      </c>
      <c r="D466" t="s">
        <v>412</v>
      </c>
      <c r="E466">
        <v>1</v>
      </c>
    </row>
    <row r="467" spans="1:5">
      <c r="A467" t="str">
        <f>VLOOKUP(C467,Nomen2!$A$1:$E$34,2,0)</f>
        <v>BASSIN DU PAYS DE CAUX</v>
      </c>
      <c r="B467">
        <f>VLOOKUP(C467,Nomen2!$A$1:$E$34,3,0)</f>
        <v>28102</v>
      </c>
      <c r="C467">
        <v>2802</v>
      </c>
      <c r="D467" t="s">
        <v>216</v>
      </c>
      <c r="E467">
        <v>1</v>
      </c>
    </row>
    <row r="468" spans="1:5">
      <c r="A468" t="str">
        <f>VLOOKUP(C468,Nomen2!$A$1:$E$34,2,0)</f>
        <v>BASSIN DU PAYS DE CAUX</v>
      </c>
      <c r="B468">
        <f>VLOOKUP(C468,Nomen2!$A$1:$E$34,3,0)</f>
        <v>28102</v>
      </c>
      <c r="C468">
        <v>2802</v>
      </c>
      <c r="D468" t="s">
        <v>389</v>
      </c>
      <c r="E468">
        <v>1</v>
      </c>
    </row>
    <row r="469" spans="1:5">
      <c r="A469" t="str">
        <f>VLOOKUP(C469,Nomen2!$A$1:$E$34,2,0)</f>
        <v>BASSIN DU PAYS DE CAUX</v>
      </c>
      <c r="B469">
        <f>VLOOKUP(C469,Nomen2!$A$1:$E$34,3,0)</f>
        <v>28102</v>
      </c>
      <c r="C469">
        <v>2802</v>
      </c>
      <c r="D469" t="s">
        <v>209</v>
      </c>
      <c r="E469">
        <v>1</v>
      </c>
    </row>
    <row r="470" spans="1:5">
      <c r="A470" t="str">
        <f>VLOOKUP(C470,Nomen2!$A$1:$E$34,2,0)</f>
        <v>BASSIN DU PAYS DE CAUX</v>
      </c>
      <c r="B470">
        <f>VLOOKUP(C470,Nomen2!$A$1:$E$34,3,0)</f>
        <v>28102</v>
      </c>
      <c r="C470">
        <v>2802</v>
      </c>
      <c r="D470" t="s">
        <v>275</v>
      </c>
      <c r="E470">
        <v>1</v>
      </c>
    </row>
    <row r="471" spans="1:5">
      <c r="A471" t="str">
        <f>VLOOKUP(C471,Nomen2!$A$1:$E$34,2,0)</f>
        <v>BASSIN DU PAYS DE CAUX</v>
      </c>
      <c r="B471">
        <f>VLOOKUP(C471,Nomen2!$A$1:$E$34,3,0)</f>
        <v>28102</v>
      </c>
      <c r="C471">
        <v>2802</v>
      </c>
      <c r="D471" t="s">
        <v>254</v>
      </c>
      <c r="E471">
        <v>1</v>
      </c>
    </row>
    <row r="472" spans="1:5">
      <c r="A472" t="str">
        <f>VLOOKUP(C472,Nomen2!$A$1:$E$34,2,0)</f>
        <v>BASSIN DU PAYS DE CAUX</v>
      </c>
      <c r="B472">
        <f>VLOOKUP(C472,Nomen2!$A$1:$E$34,3,0)</f>
        <v>28102</v>
      </c>
      <c r="C472">
        <v>2802</v>
      </c>
      <c r="D472" t="s">
        <v>310</v>
      </c>
      <c r="E472">
        <v>1</v>
      </c>
    </row>
    <row r="473" spans="1:5">
      <c r="A473" t="str">
        <f>VLOOKUP(C473,Nomen2!$A$1:$E$34,2,0)</f>
        <v>BASSIN DU PAYS DE CAUX</v>
      </c>
      <c r="B473">
        <f>VLOOKUP(C473,Nomen2!$A$1:$E$34,3,0)</f>
        <v>28102</v>
      </c>
      <c r="C473">
        <v>2802</v>
      </c>
      <c r="D473" t="s">
        <v>396</v>
      </c>
      <c r="E473">
        <v>1</v>
      </c>
    </row>
    <row r="474" spans="1:5">
      <c r="A474" t="str">
        <f>VLOOKUP(C474,Nomen2!$A$1:$E$34,2,0)</f>
        <v>BASSIN DU PAYS DE CAUX</v>
      </c>
      <c r="B474">
        <f>VLOOKUP(C474,Nomen2!$A$1:$E$34,3,0)</f>
        <v>28102</v>
      </c>
      <c r="C474">
        <v>2802</v>
      </c>
      <c r="D474" t="s">
        <v>313</v>
      </c>
      <c r="E474">
        <v>0</v>
      </c>
    </row>
    <row r="475" spans="1:5">
      <c r="A475" t="str">
        <f>VLOOKUP(C475,Nomen2!$A$1:$E$34,2,0)</f>
        <v>BASSIN DU PAYS DE CAUX</v>
      </c>
      <c r="B475">
        <f>VLOOKUP(C475,Nomen2!$A$1:$E$34,3,0)</f>
        <v>28102</v>
      </c>
      <c r="C475">
        <v>2802</v>
      </c>
      <c r="D475" t="s">
        <v>213</v>
      </c>
      <c r="E475">
        <v>0</v>
      </c>
    </row>
    <row r="476" spans="1:5">
      <c r="A476" t="str">
        <f>VLOOKUP(C476,Nomen2!$A$1:$E$34,2,0)</f>
        <v>BASSIN DU PAYS DE CAUX</v>
      </c>
      <c r="B476">
        <f>VLOOKUP(C476,Nomen2!$A$1:$E$34,3,0)</f>
        <v>28102</v>
      </c>
      <c r="C476">
        <v>2802</v>
      </c>
      <c r="D476" t="s">
        <v>372</v>
      </c>
      <c r="E476">
        <v>0</v>
      </c>
    </row>
    <row r="477" spans="1:5">
      <c r="A477" t="str">
        <f>VLOOKUP(C477,Nomen2!$A$1:$E$34,2,0)</f>
        <v>BASSIN DU PAYS DE CAUX</v>
      </c>
      <c r="B477">
        <f>VLOOKUP(C477,Nomen2!$A$1:$E$34,3,0)</f>
        <v>28102</v>
      </c>
      <c r="C477">
        <v>2802</v>
      </c>
      <c r="D477" t="s">
        <v>190</v>
      </c>
      <c r="E477">
        <v>0</v>
      </c>
    </row>
    <row r="478" spans="1:5">
      <c r="A478" t="str">
        <f>VLOOKUP(C478,Nomen2!$A$1:$E$34,2,0)</f>
        <v>BASSIN DU PAYS DE CAUX</v>
      </c>
      <c r="B478">
        <f>VLOOKUP(C478,Nomen2!$A$1:$E$34,3,0)</f>
        <v>28102</v>
      </c>
      <c r="C478">
        <v>2802</v>
      </c>
      <c r="D478" t="s">
        <v>300</v>
      </c>
      <c r="E478">
        <v>0</v>
      </c>
    </row>
    <row r="479" spans="1:5">
      <c r="A479" t="str">
        <f>VLOOKUP(C479,Nomen2!$A$1:$E$34,2,0)</f>
        <v>BASSIN DU PAYS DE CAUX</v>
      </c>
      <c r="B479">
        <f>VLOOKUP(C479,Nomen2!$A$1:$E$34,3,0)</f>
        <v>28102</v>
      </c>
      <c r="C479">
        <v>2802</v>
      </c>
      <c r="D479" t="s">
        <v>353</v>
      </c>
      <c r="E479">
        <v>0</v>
      </c>
    </row>
    <row r="480" spans="1:5">
      <c r="A480" t="str">
        <f>VLOOKUP(C480,Nomen2!$A$1:$E$34,2,0)</f>
        <v>BASSIN DU PAYS DE CAUX</v>
      </c>
      <c r="B480">
        <f>VLOOKUP(C480,Nomen2!$A$1:$E$34,3,0)</f>
        <v>28102</v>
      </c>
      <c r="C480">
        <v>2802</v>
      </c>
      <c r="D480" t="s">
        <v>262</v>
      </c>
      <c r="E480">
        <v>0</v>
      </c>
    </row>
    <row r="481" spans="1:5">
      <c r="A481" t="str">
        <f>VLOOKUP(C481,Nomen2!$A$1:$E$34,2,0)</f>
        <v>BASSIN DE CAUX-MARITIME</v>
      </c>
      <c r="B481">
        <f>VLOOKUP(C481,Nomen2!$A$1:$E$34,3,0)</f>
        <v>28103</v>
      </c>
      <c r="C481">
        <v>2803</v>
      </c>
      <c r="D481" t="s">
        <v>188</v>
      </c>
      <c r="E481">
        <v>57</v>
      </c>
    </row>
    <row r="482" spans="1:5">
      <c r="A482" t="str">
        <f>VLOOKUP(C482,Nomen2!$A$1:$E$34,2,0)</f>
        <v>BASSIN DE CAUX-MARITIME</v>
      </c>
      <c r="B482">
        <f>VLOOKUP(C482,Nomen2!$A$1:$E$34,3,0)</f>
        <v>28103</v>
      </c>
      <c r="C482">
        <v>2803</v>
      </c>
      <c r="D482" t="s">
        <v>175</v>
      </c>
      <c r="E482">
        <v>55</v>
      </c>
    </row>
    <row r="483" spans="1:5">
      <c r="A483" t="str">
        <f>VLOOKUP(C483,Nomen2!$A$1:$E$34,2,0)</f>
        <v>BASSIN DE CAUX-MARITIME</v>
      </c>
      <c r="B483">
        <f>VLOOKUP(C483,Nomen2!$A$1:$E$34,3,0)</f>
        <v>28103</v>
      </c>
      <c r="C483">
        <v>2803</v>
      </c>
      <c r="D483" t="s">
        <v>185</v>
      </c>
      <c r="E483">
        <v>36</v>
      </c>
    </row>
    <row r="484" spans="1:5">
      <c r="A484" t="str">
        <f>VLOOKUP(C484,Nomen2!$A$1:$E$34,2,0)</f>
        <v>BASSIN DE CAUX-MARITIME</v>
      </c>
      <c r="B484">
        <f>VLOOKUP(C484,Nomen2!$A$1:$E$34,3,0)</f>
        <v>28103</v>
      </c>
      <c r="C484">
        <v>2803</v>
      </c>
      <c r="D484" t="s">
        <v>176</v>
      </c>
      <c r="E484">
        <v>33</v>
      </c>
    </row>
    <row r="485" spans="1:5">
      <c r="A485" t="str">
        <f>VLOOKUP(C485,Nomen2!$A$1:$E$34,2,0)</f>
        <v>BASSIN DE CAUX-MARITIME</v>
      </c>
      <c r="B485">
        <f>VLOOKUP(C485,Nomen2!$A$1:$E$34,3,0)</f>
        <v>28103</v>
      </c>
      <c r="C485">
        <v>2803</v>
      </c>
      <c r="D485" t="s">
        <v>183</v>
      </c>
      <c r="E485">
        <v>32</v>
      </c>
    </row>
    <row r="486" spans="1:5">
      <c r="A486" t="str">
        <f>VLOOKUP(C486,Nomen2!$A$1:$E$34,2,0)</f>
        <v>BASSIN DE CAUX-MARITIME</v>
      </c>
      <c r="B486">
        <f>VLOOKUP(C486,Nomen2!$A$1:$E$34,3,0)</f>
        <v>28103</v>
      </c>
      <c r="C486">
        <v>2803</v>
      </c>
      <c r="D486" t="s">
        <v>195</v>
      </c>
      <c r="E486">
        <v>23</v>
      </c>
    </row>
    <row r="487" spans="1:5">
      <c r="A487" t="str">
        <f>VLOOKUP(C487,Nomen2!$A$1:$E$34,2,0)</f>
        <v>BASSIN DE CAUX-MARITIME</v>
      </c>
      <c r="B487">
        <f>VLOOKUP(C487,Nomen2!$A$1:$E$34,3,0)</f>
        <v>28103</v>
      </c>
      <c r="C487">
        <v>2803</v>
      </c>
      <c r="D487" t="s">
        <v>178</v>
      </c>
      <c r="E487">
        <v>21</v>
      </c>
    </row>
    <row r="488" spans="1:5">
      <c r="A488" t="str">
        <f>VLOOKUP(C488,Nomen2!$A$1:$E$34,2,0)</f>
        <v>BASSIN DE CAUX-MARITIME</v>
      </c>
      <c r="B488">
        <f>VLOOKUP(C488,Nomen2!$A$1:$E$34,3,0)</f>
        <v>28103</v>
      </c>
      <c r="C488">
        <v>2803</v>
      </c>
      <c r="D488" t="s">
        <v>199</v>
      </c>
      <c r="E488">
        <v>20</v>
      </c>
    </row>
    <row r="489" spans="1:5">
      <c r="A489" t="str">
        <f>VLOOKUP(C489,Nomen2!$A$1:$E$34,2,0)</f>
        <v>BASSIN DE CAUX-MARITIME</v>
      </c>
      <c r="B489">
        <f>VLOOKUP(C489,Nomen2!$A$1:$E$34,3,0)</f>
        <v>28103</v>
      </c>
      <c r="C489">
        <v>2803</v>
      </c>
      <c r="D489" t="s">
        <v>182</v>
      </c>
      <c r="E489">
        <v>19</v>
      </c>
    </row>
    <row r="490" spans="1:5">
      <c r="A490" t="str">
        <f>VLOOKUP(C490,Nomen2!$A$1:$E$34,2,0)</f>
        <v>BASSIN DE CAUX-MARITIME</v>
      </c>
      <c r="B490">
        <f>VLOOKUP(C490,Nomen2!$A$1:$E$34,3,0)</f>
        <v>28103</v>
      </c>
      <c r="C490">
        <v>2803</v>
      </c>
      <c r="D490" t="s">
        <v>191</v>
      </c>
      <c r="E490">
        <v>17</v>
      </c>
    </row>
    <row r="491" spans="1:5">
      <c r="A491" t="str">
        <f>VLOOKUP(C491,Nomen2!$A$1:$E$34,2,0)</f>
        <v>BASSIN DE CAUX-MARITIME</v>
      </c>
      <c r="B491">
        <f>VLOOKUP(C491,Nomen2!$A$1:$E$34,3,0)</f>
        <v>28103</v>
      </c>
      <c r="C491">
        <v>2803</v>
      </c>
      <c r="D491" t="s">
        <v>193</v>
      </c>
      <c r="E491">
        <v>17</v>
      </c>
    </row>
    <row r="492" spans="1:5">
      <c r="A492" t="str">
        <f>VLOOKUP(C492,Nomen2!$A$1:$E$34,2,0)</f>
        <v>BASSIN DE CAUX-MARITIME</v>
      </c>
      <c r="B492">
        <f>VLOOKUP(C492,Nomen2!$A$1:$E$34,3,0)</f>
        <v>28103</v>
      </c>
      <c r="C492">
        <v>2803</v>
      </c>
      <c r="D492" t="s">
        <v>177</v>
      </c>
      <c r="E492">
        <v>15</v>
      </c>
    </row>
    <row r="493" spans="1:5">
      <c r="A493" t="str">
        <f>VLOOKUP(C493,Nomen2!$A$1:$E$34,2,0)</f>
        <v>BASSIN DE CAUX-MARITIME</v>
      </c>
      <c r="B493">
        <f>VLOOKUP(C493,Nomen2!$A$1:$E$34,3,0)</f>
        <v>28103</v>
      </c>
      <c r="C493">
        <v>2803</v>
      </c>
      <c r="D493" t="s">
        <v>184</v>
      </c>
      <c r="E493">
        <v>14</v>
      </c>
    </row>
    <row r="494" spans="1:5">
      <c r="A494" t="str">
        <f>VLOOKUP(C494,Nomen2!$A$1:$E$34,2,0)</f>
        <v>BASSIN DE CAUX-MARITIME</v>
      </c>
      <c r="B494">
        <f>VLOOKUP(C494,Nomen2!$A$1:$E$34,3,0)</f>
        <v>28103</v>
      </c>
      <c r="C494">
        <v>2803</v>
      </c>
      <c r="D494" t="s">
        <v>192</v>
      </c>
      <c r="E494">
        <v>13</v>
      </c>
    </row>
    <row r="495" spans="1:5">
      <c r="A495" t="str">
        <f>VLOOKUP(C495,Nomen2!$A$1:$E$34,2,0)</f>
        <v>BASSIN DE CAUX-MARITIME</v>
      </c>
      <c r="B495">
        <f>VLOOKUP(C495,Nomen2!$A$1:$E$34,3,0)</f>
        <v>28103</v>
      </c>
      <c r="C495">
        <v>2803</v>
      </c>
      <c r="D495" t="s">
        <v>201</v>
      </c>
      <c r="E495">
        <v>13</v>
      </c>
    </row>
    <row r="496" spans="1:5">
      <c r="A496" t="str">
        <f>VLOOKUP(C496,Nomen2!$A$1:$E$34,2,0)</f>
        <v>BASSIN DE CAUX-MARITIME</v>
      </c>
      <c r="B496">
        <f>VLOOKUP(C496,Nomen2!$A$1:$E$34,3,0)</f>
        <v>28103</v>
      </c>
      <c r="C496">
        <v>2803</v>
      </c>
      <c r="D496" t="s">
        <v>187</v>
      </c>
      <c r="E496">
        <v>12</v>
      </c>
    </row>
    <row r="497" spans="1:5">
      <c r="A497" t="str">
        <f>VLOOKUP(C497,Nomen2!$A$1:$E$34,2,0)</f>
        <v>BASSIN DE CAUX-MARITIME</v>
      </c>
      <c r="B497">
        <f>VLOOKUP(C497,Nomen2!$A$1:$E$34,3,0)</f>
        <v>28103</v>
      </c>
      <c r="C497">
        <v>2803</v>
      </c>
      <c r="D497" t="s">
        <v>211</v>
      </c>
      <c r="E497">
        <v>12</v>
      </c>
    </row>
    <row r="498" spans="1:5">
      <c r="A498" t="str">
        <f>VLOOKUP(C498,Nomen2!$A$1:$E$34,2,0)</f>
        <v>BASSIN DE CAUX-MARITIME</v>
      </c>
      <c r="B498">
        <f>VLOOKUP(C498,Nomen2!$A$1:$E$34,3,0)</f>
        <v>28103</v>
      </c>
      <c r="C498">
        <v>2803</v>
      </c>
      <c r="D498" t="s">
        <v>255</v>
      </c>
      <c r="E498">
        <v>11</v>
      </c>
    </row>
    <row r="499" spans="1:5">
      <c r="A499" t="str">
        <f>VLOOKUP(C499,Nomen2!$A$1:$E$34,2,0)</f>
        <v>BASSIN DE CAUX-MARITIME</v>
      </c>
      <c r="B499">
        <f>VLOOKUP(C499,Nomen2!$A$1:$E$34,3,0)</f>
        <v>28103</v>
      </c>
      <c r="C499">
        <v>2803</v>
      </c>
      <c r="D499" t="s">
        <v>189</v>
      </c>
      <c r="E499">
        <v>10</v>
      </c>
    </row>
    <row r="500" spans="1:5">
      <c r="A500" t="str">
        <f>VLOOKUP(C500,Nomen2!$A$1:$E$34,2,0)</f>
        <v>BASSIN DE CAUX-MARITIME</v>
      </c>
      <c r="B500">
        <f>VLOOKUP(C500,Nomen2!$A$1:$E$34,3,0)</f>
        <v>28103</v>
      </c>
      <c r="C500">
        <v>2803</v>
      </c>
      <c r="D500" t="s">
        <v>198</v>
      </c>
      <c r="E500">
        <v>10</v>
      </c>
    </row>
    <row r="501" spans="1:5">
      <c r="A501" t="str">
        <f>VLOOKUP(C501,Nomen2!$A$1:$E$34,2,0)</f>
        <v>BASSIN DE CAUX-MARITIME</v>
      </c>
      <c r="B501">
        <f>VLOOKUP(C501,Nomen2!$A$1:$E$34,3,0)</f>
        <v>28103</v>
      </c>
      <c r="C501">
        <v>2803</v>
      </c>
      <c r="D501" t="s">
        <v>204</v>
      </c>
      <c r="E501">
        <v>9</v>
      </c>
    </row>
    <row r="502" spans="1:5">
      <c r="A502" t="str">
        <f>VLOOKUP(C502,Nomen2!$A$1:$E$34,2,0)</f>
        <v>BASSIN DE CAUX-MARITIME</v>
      </c>
      <c r="B502">
        <f>VLOOKUP(C502,Nomen2!$A$1:$E$34,3,0)</f>
        <v>28103</v>
      </c>
      <c r="C502">
        <v>2803</v>
      </c>
      <c r="D502" t="s">
        <v>194</v>
      </c>
      <c r="E502">
        <v>9</v>
      </c>
    </row>
    <row r="503" spans="1:5">
      <c r="A503" t="str">
        <f>VLOOKUP(C503,Nomen2!$A$1:$E$34,2,0)</f>
        <v>BASSIN DE CAUX-MARITIME</v>
      </c>
      <c r="B503">
        <f>VLOOKUP(C503,Nomen2!$A$1:$E$34,3,0)</f>
        <v>28103</v>
      </c>
      <c r="C503">
        <v>2803</v>
      </c>
      <c r="D503" t="s">
        <v>181</v>
      </c>
      <c r="E503">
        <v>8</v>
      </c>
    </row>
    <row r="504" spans="1:5">
      <c r="A504" t="str">
        <f>VLOOKUP(C504,Nomen2!$A$1:$E$34,2,0)</f>
        <v>BASSIN DE CAUX-MARITIME</v>
      </c>
      <c r="B504">
        <f>VLOOKUP(C504,Nomen2!$A$1:$E$34,3,0)</f>
        <v>28103</v>
      </c>
      <c r="C504">
        <v>2803</v>
      </c>
      <c r="D504" t="s">
        <v>251</v>
      </c>
      <c r="E504">
        <v>8</v>
      </c>
    </row>
    <row r="505" spans="1:5">
      <c r="A505" t="str">
        <f>VLOOKUP(C505,Nomen2!$A$1:$E$34,2,0)</f>
        <v>BASSIN DE CAUX-MARITIME</v>
      </c>
      <c r="B505">
        <f>VLOOKUP(C505,Nomen2!$A$1:$E$34,3,0)</f>
        <v>28103</v>
      </c>
      <c r="C505">
        <v>2803</v>
      </c>
      <c r="D505" t="s">
        <v>273</v>
      </c>
      <c r="E505">
        <v>8</v>
      </c>
    </row>
    <row r="506" spans="1:5">
      <c r="A506" t="str">
        <f>VLOOKUP(C506,Nomen2!$A$1:$E$34,2,0)</f>
        <v>BASSIN DE CAUX-MARITIME</v>
      </c>
      <c r="B506">
        <f>VLOOKUP(C506,Nomen2!$A$1:$E$34,3,0)</f>
        <v>28103</v>
      </c>
      <c r="C506">
        <v>2803</v>
      </c>
      <c r="D506" t="s">
        <v>203</v>
      </c>
      <c r="E506">
        <v>8</v>
      </c>
    </row>
    <row r="507" spans="1:5">
      <c r="A507" t="str">
        <f>VLOOKUP(C507,Nomen2!$A$1:$E$34,2,0)</f>
        <v>BASSIN DE CAUX-MARITIME</v>
      </c>
      <c r="B507">
        <f>VLOOKUP(C507,Nomen2!$A$1:$E$34,3,0)</f>
        <v>28103</v>
      </c>
      <c r="C507">
        <v>2803</v>
      </c>
      <c r="D507" t="s">
        <v>229</v>
      </c>
      <c r="E507">
        <v>8</v>
      </c>
    </row>
    <row r="508" spans="1:5">
      <c r="A508" t="str">
        <f>VLOOKUP(C508,Nomen2!$A$1:$E$34,2,0)</f>
        <v>BASSIN DE CAUX-MARITIME</v>
      </c>
      <c r="B508">
        <f>VLOOKUP(C508,Nomen2!$A$1:$E$34,3,0)</f>
        <v>28103</v>
      </c>
      <c r="C508">
        <v>2803</v>
      </c>
      <c r="D508" t="s">
        <v>291</v>
      </c>
      <c r="E508">
        <v>8</v>
      </c>
    </row>
    <row r="509" spans="1:5">
      <c r="A509" t="str">
        <f>VLOOKUP(C509,Nomen2!$A$1:$E$34,2,0)</f>
        <v>BASSIN DE CAUX-MARITIME</v>
      </c>
      <c r="B509">
        <f>VLOOKUP(C509,Nomen2!$A$1:$E$34,3,0)</f>
        <v>28103</v>
      </c>
      <c r="C509">
        <v>2803</v>
      </c>
      <c r="D509" t="s">
        <v>221</v>
      </c>
      <c r="E509">
        <v>8</v>
      </c>
    </row>
    <row r="510" spans="1:5">
      <c r="A510" t="str">
        <f>VLOOKUP(C510,Nomen2!$A$1:$E$34,2,0)</f>
        <v>BASSIN DE CAUX-MARITIME</v>
      </c>
      <c r="B510">
        <f>VLOOKUP(C510,Nomen2!$A$1:$E$34,3,0)</f>
        <v>28103</v>
      </c>
      <c r="C510">
        <v>2803</v>
      </c>
      <c r="D510" t="s">
        <v>215</v>
      </c>
      <c r="E510">
        <v>7</v>
      </c>
    </row>
    <row r="511" spans="1:5">
      <c r="A511" t="str">
        <f>VLOOKUP(C511,Nomen2!$A$1:$E$34,2,0)</f>
        <v>BASSIN DE CAUX-MARITIME</v>
      </c>
      <c r="B511">
        <f>VLOOKUP(C511,Nomen2!$A$1:$E$34,3,0)</f>
        <v>28103</v>
      </c>
      <c r="C511">
        <v>2803</v>
      </c>
      <c r="D511" t="s">
        <v>200</v>
      </c>
      <c r="E511">
        <v>7</v>
      </c>
    </row>
    <row r="512" spans="1:5">
      <c r="A512" t="str">
        <f>VLOOKUP(C512,Nomen2!$A$1:$E$34,2,0)</f>
        <v>BASSIN DE CAUX-MARITIME</v>
      </c>
      <c r="B512">
        <f>VLOOKUP(C512,Nomen2!$A$1:$E$34,3,0)</f>
        <v>28103</v>
      </c>
      <c r="C512">
        <v>2803</v>
      </c>
      <c r="D512" t="s">
        <v>180</v>
      </c>
      <c r="E512">
        <v>7</v>
      </c>
    </row>
    <row r="513" spans="1:5">
      <c r="A513" t="str">
        <f>VLOOKUP(C513,Nomen2!$A$1:$E$34,2,0)</f>
        <v>BASSIN DE CAUX-MARITIME</v>
      </c>
      <c r="B513">
        <f>VLOOKUP(C513,Nomen2!$A$1:$E$34,3,0)</f>
        <v>28103</v>
      </c>
      <c r="C513">
        <v>2803</v>
      </c>
      <c r="D513" t="s">
        <v>196</v>
      </c>
      <c r="E513">
        <v>6</v>
      </c>
    </row>
    <row r="514" spans="1:5">
      <c r="A514" t="str">
        <f>VLOOKUP(C514,Nomen2!$A$1:$E$34,2,0)</f>
        <v>BASSIN DE CAUX-MARITIME</v>
      </c>
      <c r="B514">
        <f>VLOOKUP(C514,Nomen2!$A$1:$E$34,3,0)</f>
        <v>28103</v>
      </c>
      <c r="C514">
        <v>2803</v>
      </c>
      <c r="D514" t="s">
        <v>222</v>
      </c>
      <c r="E514">
        <v>6</v>
      </c>
    </row>
    <row r="515" spans="1:5">
      <c r="A515" t="str">
        <f>VLOOKUP(C515,Nomen2!$A$1:$E$34,2,0)</f>
        <v>BASSIN DE CAUX-MARITIME</v>
      </c>
      <c r="B515">
        <f>VLOOKUP(C515,Nomen2!$A$1:$E$34,3,0)</f>
        <v>28103</v>
      </c>
      <c r="C515">
        <v>2803</v>
      </c>
      <c r="D515" t="s">
        <v>302</v>
      </c>
      <c r="E515">
        <v>6</v>
      </c>
    </row>
    <row r="516" spans="1:5">
      <c r="A516" t="str">
        <f>VLOOKUP(C516,Nomen2!$A$1:$E$34,2,0)</f>
        <v>BASSIN DE CAUX-MARITIME</v>
      </c>
      <c r="B516">
        <f>VLOOKUP(C516,Nomen2!$A$1:$E$34,3,0)</f>
        <v>28103</v>
      </c>
      <c r="C516">
        <v>2803</v>
      </c>
      <c r="D516" t="s">
        <v>216</v>
      </c>
      <c r="E516">
        <v>6</v>
      </c>
    </row>
    <row r="517" spans="1:5">
      <c r="A517" t="str">
        <f>VLOOKUP(C517,Nomen2!$A$1:$E$34,2,0)</f>
        <v>BASSIN DE CAUX-MARITIME</v>
      </c>
      <c r="B517">
        <f>VLOOKUP(C517,Nomen2!$A$1:$E$34,3,0)</f>
        <v>28103</v>
      </c>
      <c r="C517">
        <v>2803</v>
      </c>
      <c r="D517" t="s">
        <v>311</v>
      </c>
      <c r="E517">
        <v>5</v>
      </c>
    </row>
    <row r="518" spans="1:5">
      <c r="A518" t="str">
        <f>VLOOKUP(C518,Nomen2!$A$1:$E$34,2,0)</f>
        <v>BASSIN DE CAUX-MARITIME</v>
      </c>
      <c r="B518">
        <f>VLOOKUP(C518,Nomen2!$A$1:$E$34,3,0)</f>
        <v>28103</v>
      </c>
      <c r="C518">
        <v>2803</v>
      </c>
      <c r="D518" t="s">
        <v>292</v>
      </c>
      <c r="E518">
        <v>5</v>
      </c>
    </row>
    <row r="519" spans="1:5">
      <c r="A519" t="str">
        <f>VLOOKUP(C519,Nomen2!$A$1:$E$34,2,0)</f>
        <v>BASSIN DE CAUX-MARITIME</v>
      </c>
      <c r="B519">
        <f>VLOOKUP(C519,Nomen2!$A$1:$E$34,3,0)</f>
        <v>28103</v>
      </c>
      <c r="C519">
        <v>2803</v>
      </c>
      <c r="D519" t="s">
        <v>213</v>
      </c>
      <c r="E519">
        <v>5</v>
      </c>
    </row>
    <row r="520" spans="1:5">
      <c r="A520" t="str">
        <f>VLOOKUP(C520,Nomen2!$A$1:$E$34,2,0)</f>
        <v>BASSIN DE CAUX-MARITIME</v>
      </c>
      <c r="B520">
        <f>VLOOKUP(C520,Nomen2!$A$1:$E$34,3,0)</f>
        <v>28103</v>
      </c>
      <c r="C520">
        <v>2803</v>
      </c>
      <c r="D520" t="s">
        <v>186</v>
      </c>
      <c r="E520">
        <v>5</v>
      </c>
    </row>
    <row r="521" spans="1:5">
      <c r="A521" t="str">
        <f>VLOOKUP(C521,Nomen2!$A$1:$E$34,2,0)</f>
        <v>BASSIN DE CAUX-MARITIME</v>
      </c>
      <c r="B521">
        <f>VLOOKUP(C521,Nomen2!$A$1:$E$34,3,0)</f>
        <v>28103</v>
      </c>
      <c r="C521">
        <v>2803</v>
      </c>
      <c r="D521" t="s">
        <v>283</v>
      </c>
      <c r="E521">
        <v>5</v>
      </c>
    </row>
    <row r="522" spans="1:5">
      <c r="A522" t="str">
        <f>VLOOKUP(C522,Nomen2!$A$1:$E$34,2,0)</f>
        <v>BASSIN DE CAUX-MARITIME</v>
      </c>
      <c r="B522">
        <f>VLOOKUP(C522,Nomen2!$A$1:$E$34,3,0)</f>
        <v>28103</v>
      </c>
      <c r="C522">
        <v>2803</v>
      </c>
      <c r="D522" t="s">
        <v>248</v>
      </c>
      <c r="E522">
        <v>5</v>
      </c>
    </row>
    <row r="523" spans="1:5">
      <c r="A523" t="str">
        <f>VLOOKUP(C523,Nomen2!$A$1:$E$34,2,0)</f>
        <v>BASSIN DE CAUX-MARITIME</v>
      </c>
      <c r="B523">
        <f>VLOOKUP(C523,Nomen2!$A$1:$E$34,3,0)</f>
        <v>28103</v>
      </c>
      <c r="C523">
        <v>2803</v>
      </c>
      <c r="D523" t="s">
        <v>238</v>
      </c>
      <c r="E523">
        <v>5</v>
      </c>
    </row>
    <row r="524" spans="1:5">
      <c r="A524" t="str">
        <f>VLOOKUP(C524,Nomen2!$A$1:$E$34,2,0)</f>
        <v>BASSIN DE CAUX-MARITIME</v>
      </c>
      <c r="B524">
        <f>VLOOKUP(C524,Nomen2!$A$1:$E$34,3,0)</f>
        <v>28103</v>
      </c>
      <c r="C524">
        <v>2803</v>
      </c>
      <c r="D524" t="s">
        <v>230</v>
      </c>
      <c r="E524">
        <v>5</v>
      </c>
    </row>
    <row r="525" spans="1:5">
      <c r="A525" t="str">
        <f>VLOOKUP(C525,Nomen2!$A$1:$E$34,2,0)</f>
        <v>BASSIN DE CAUX-MARITIME</v>
      </c>
      <c r="B525">
        <f>VLOOKUP(C525,Nomen2!$A$1:$E$34,3,0)</f>
        <v>28103</v>
      </c>
      <c r="C525">
        <v>2803</v>
      </c>
      <c r="D525" t="s">
        <v>206</v>
      </c>
      <c r="E525">
        <v>5</v>
      </c>
    </row>
    <row r="526" spans="1:5">
      <c r="A526" t="str">
        <f>VLOOKUP(C526,Nomen2!$A$1:$E$34,2,0)</f>
        <v>BASSIN DE CAUX-MARITIME</v>
      </c>
      <c r="B526">
        <f>VLOOKUP(C526,Nomen2!$A$1:$E$34,3,0)</f>
        <v>28103</v>
      </c>
      <c r="C526">
        <v>2803</v>
      </c>
      <c r="D526" t="s">
        <v>212</v>
      </c>
      <c r="E526">
        <v>4</v>
      </c>
    </row>
    <row r="527" spans="1:5">
      <c r="A527" t="str">
        <f>VLOOKUP(C527,Nomen2!$A$1:$E$34,2,0)</f>
        <v>BASSIN DE CAUX-MARITIME</v>
      </c>
      <c r="B527">
        <f>VLOOKUP(C527,Nomen2!$A$1:$E$34,3,0)</f>
        <v>28103</v>
      </c>
      <c r="C527">
        <v>2803</v>
      </c>
      <c r="D527" t="s">
        <v>263</v>
      </c>
      <c r="E527">
        <v>4</v>
      </c>
    </row>
    <row r="528" spans="1:5">
      <c r="A528" t="str">
        <f>VLOOKUP(C528,Nomen2!$A$1:$E$34,2,0)</f>
        <v>BASSIN DE CAUX-MARITIME</v>
      </c>
      <c r="B528">
        <f>VLOOKUP(C528,Nomen2!$A$1:$E$34,3,0)</f>
        <v>28103</v>
      </c>
      <c r="C528">
        <v>2803</v>
      </c>
      <c r="D528" t="s">
        <v>190</v>
      </c>
      <c r="E528">
        <v>4</v>
      </c>
    </row>
    <row r="529" spans="1:5">
      <c r="A529" t="str">
        <f>VLOOKUP(C529,Nomen2!$A$1:$E$34,2,0)</f>
        <v>BASSIN DE CAUX-MARITIME</v>
      </c>
      <c r="B529">
        <f>VLOOKUP(C529,Nomen2!$A$1:$E$34,3,0)</f>
        <v>28103</v>
      </c>
      <c r="C529">
        <v>2803</v>
      </c>
      <c r="D529" t="s">
        <v>240</v>
      </c>
      <c r="E529">
        <v>4</v>
      </c>
    </row>
    <row r="530" spans="1:5">
      <c r="A530" t="str">
        <f>VLOOKUP(C530,Nomen2!$A$1:$E$34,2,0)</f>
        <v>BASSIN DE CAUX-MARITIME</v>
      </c>
      <c r="B530">
        <f>VLOOKUP(C530,Nomen2!$A$1:$E$34,3,0)</f>
        <v>28103</v>
      </c>
      <c r="C530">
        <v>2803</v>
      </c>
      <c r="D530" t="s">
        <v>301</v>
      </c>
      <c r="E530">
        <v>4</v>
      </c>
    </row>
    <row r="531" spans="1:5">
      <c r="A531" t="str">
        <f>VLOOKUP(C531,Nomen2!$A$1:$E$34,2,0)</f>
        <v>BASSIN DE CAUX-MARITIME</v>
      </c>
      <c r="B531">
        <f>VLOOKUP(C531,Nomen2!$A$1:$E$34,3,0)</f>
        <v>28103</v>
      </c>
      <c r="C531">
        <v>2803</v>
      </c>
      <c r="D531" t="s">
        <v>219</v>
      </c>
      <c r="E531">
        <v>4</v>
      </c>
    </row>
    <row r="532" spans="1:5">
      <c r="A532" t="str">
        <f>VLOOKUP(C532,Nomen2!$A$1:$E$34,2,0)</f>
        <v>BASSIN DE CAUX-MARITIME</v>
      </c>
      <c r="B532">
        <f>VLOOKUP(C532,Nomen2!$A$1:$E$34,3,0)</f>
        <v>28103</v>
      </c>
      <c r="C532">
        <v>2803</v>
      </c>
      <c r="D532" t="s">
        <v>179</v>
      </c>
      <c r="E532">
        <v>4</v>
      </c>
    </row>
    <row r="533" spans="1:5">
      <c r="A533" t="str">
        <f>VLOOKUP(C533,Nomen2!$A$1:$E$34,2,0)</f>
        <v>BASSIN DE CAUX-MARITIME</v>
      </c>
      <c r="B533">
        <f>VLOOKUP(C533,Nomen2!$A$1:$E$34,3,0)</f>
        <v>28103</v>
      </c>
      <c r="C533">
        <v>2803</v>
      </c>
      <c r="D533" t="s">
        <v>268</v>
      </c>
      <c r="E533">
        <v>3</v>
      </c>
    </row>
    <row r="534" spans="1:5">
      <c r="A534" t="str">
        <f>VLOOKUP(C534,Nomen2!$A$1:$E$34,2,0)</f>
        <v>BASSIN DE CAUX-MARITIME</v>
      </c>
      <c r="B534">
        <f>VLOOKUP(C534,Nomen2!$A$1:$E$34,3,0)</f>
        <v>28103</v>
      </c>
      <c r="C534">
        <v>2803</v>
      </c>
      <c r="D534" t="s">
        <v>237</v>
      </c>
      <c r="E534">
        <v>3</v>
      </c>
    </row>
    <row r="535" spans="1:5">
      <c r="A535" t="str">
        <f>VLOOKUP(C535,Nomen2!$A$1:$E$34,2,0)</f>
        <v>BASSIN DE CAUX-MARITIME</v>
      </c>
      <c r="B535">
        <f>VLOOKUP(C535,Nomen2!$A$1:$E$34,3,0)</f>
        <v>28103</v>
      </c>
      <c r="C535">
        <v>2803</v>
      </c>
      <c r="D535" t="s">
        <v>226</v>
      </c>
      <c r="E535">
        <v>3</v>
      </c>
    </row>
    <row r="536" spans="1:5">
      <c r="A536" t="str">
        <f>VLOOKUP(C536,Nomen2!$A$1:$E$34,2,0)</f>
        <v>BASSIN DE CAUX-MARITIME</v>
      </c>
      <c r="B536">
        <f>VLOOKUP(C536,Nomen2!$A$1:$E$34,3,0)</f>
        <v>28103</v>
      </c>
      <c r="C536">
        <v>2803</v>
      </c>
      <c r="D536" t="s">
        <v>197</v>
      </c>
      <c r="E536">
        <v>3</v>
      </c>
    </row>
    <row r="537" spans="1:5">
      <c r="A537" t="str">
        <f>VLOOKUP(C537,Nomen2!$A$1:$E$34,2,0)</f>
        <v>BASSIN DE CAUX-MARITIME</v>
      </c>
      <c r="B537">
        <f>VLOOKUP(C537,Nomen2!$A$1:$E$34,3,0)</f>
        <v>28103</v>
      </c>
      <c r="C537">
        <v>2803</v>
      </c>
      <c r="D537" t="s">
        <v>224</v>
      </c>
      <c r="E537">
        <v>3</v>
      </c>
    </row>
    <row r="538" spans="1:5">
      <c r="A538" t="str">
        <f>VLOOKUP(C538,Nomen2!$A$1:$E$34,2,0)</f>
        <v>BASSIN DE CAUX-MARITIME</v>
      </c>
      <c r="B538">
        <f>VLOOKUP(C538,Nomen2!$A$1:$E$34,3,0)</f>
        <v>28103</v>
      </c>
      <c r="C538">
        <v>2803</v>
      </c>
      <c r="D538" t="s">
        <v>233</v>
      </c>
      <c r="E538">
        <v>3</v>
      </c>
    </row>
    <row r="539" spans="1:5">
      <c r="A539" t="str">
        <f>VLOOKUP(C539,Nomen2!$A$1:$E$34,2,0)</f>
        <v>BASSIN DE CAUX-MARITIME</v>
      </c>
      <c r="B539">
        <f>VLOOKUP(C539,Nomen2!$A$1:$E$34,3,0)</f>
        <v>28103</v>
      </c>
      <c r="C539">
        <v>2803</v>
      </c>
      <c r="D539" t="s">
        <v>280</v>
      </c>
      <c r="E539">
        <v>3</v>
      </c>
    </row>
    <row r="540" spans="1:5">
      <c r="A540" t="str">
        <f>VLOOKUP(C540,Nomen2!$A$1:$E$34,2,0)</f>
        <v>BASSIN DE CAUX-MARITIME</v>
      </c>
      <c r="B540">
        <f>VLOOKUP(C540,Nomen2!$A$1:$E$34,3,0)</f>
        <v>28103</v>
      </c>
      <c r="C540">
        <v>2803</v>
      </c>
      <c r="D540" t="s">
        <v>282</v>
      </c>
      <c r="E540">
        <v>3</v>
      </c>
    </row>
    <row r="541" spans="1:5">
      <c r="A541" t="str">
        <f>VLOOKUP(C541,Nomen2!$A$1:$E$34,2,0)</f>
        <v>BASSIN DE CAUX-MARITIME</v>
      </c>
      <c r="B541">
        <f>VLOOKUP(C541,Nomen2!$A$1:$E$34,3,0)</f>
        <v>28103</v>
      </c>
      <c r="C541">
        <v>2803</v>
      </c>
      <c r="D541" t="s">
        <v>296</v>
      </c>
      <c r="E541">
        <v>3</v>
      </c>
    </row>
    <row r="542" spans="1:5">
      <c r="A542" t="str">
        <f>VLOOKUP(C542,Nomen2!$A$1:$E$34,2,0)</f>
        <v>BASSIN DE CAUX-MARITIME</v>
      </c>
      <c r="B542">
        <f>VLOOKUP(C542,Nomen2!$A$1:$E$34,3,0)</f>
        <v>28103</v>
      </c>
      <c r="C542">
        <v>2803</v>
      </c>
      <c r="D542" t="s">
        <v>385</v>
      </c>
      <c r="E542">
        <v>3</v>
      </c>
    </row>
    <row r="543" spans="1:5">
      <c r="A543" t="str">
        <f>VLOOKUP(C543,Nomen2!$A$1:$E$34,2,0)</f>
        <v>BASSIN DE CAUX-MARITIME</v>
      </c>
      <c r="B543">
        <f>VLOOKUP(C543,Nomen2!$A$1:$E$34,3,0)</f>
        <v>28103</v>
      </c>
      <c r="C543">
        <v>2803</v>
      </c>
      <c r="D543" t="s">
        <v>228</v>
      </c>
      <c r="E543">
        <v>3</v>
      </c>
    </row>
    <row r="544" spans="1:5">
      <c r="A544" t="str">
        <f>VLOOKUP(C544,Nomen2!$A$1:$E$34,2,0)</f>
        <v>BASSIN DE CAUX-MARITIME</v>
      </c>
      <c r="B544">
        <f>VLOOKUP(C544,Nomen2!$A$1:$E$34,3,0)</f>
        <v>28103</v>
      </c>
      <c r="C544">
        <v>2803</v>
      </c>
      <c r="D544" t="s">
        <v>297</v>
      </c>
      <c r="E544">
        <v>3</v>
      </c>
    </row>
    <row r="545" spans="1:5">
      <c r="A545" t="str">
        <f>VLOOKUP(C545,Nomen2!$A$1:$E$34,2,0)</f>
        <v>BASSIN DE CAUX-MARITIME</v>
      </c>
      <c r="B545">
        <f>VLOOKUP(C545,Nomen2!$A$1:$E$34,3,0)</f>
        <v>28103</v>
      </c>
      <c r="C545">
        <v>2803</v>
      </c>
      <c r="D545" t="s">
        <v>244</v>
      </c>
      <c r="E545">
        <v>3</v>
      </c>
    </row>
    <row r="546" spans="1:5">
      <c r="A546" t="str">
        <f>VLOOKUP(C546,Nomen2!$A$1:$E$34,2,0)</f>
        <v>BASSIN DE CAUX-MARITIME</v>
      </c>
      <c r="B546">
        <f>VLOOKUP(C546,Nomen2!$A$1:$E$34,3,0)</f>
        <v>28103</v>
      </c>
      <c r="C546">
        <v>2803</v>
      </c>
      <c r="D546" t="s">
        <v>209</v>
      </c>
      <c r="E546">
        <v>3</v>
      </c>
    </row>
    <row r="547" spans="1:5">
      <c r="A547" t="str">
        <f>VLOOKUP(C547,Nomen2!$A$1:$E$34,2,0)</f>
        <v>BASSIN DE CAUX-MARITIME</v>
      </c>
      <c r="B547">
        <f>VLOOKUP(C547,Nomen2!$A$1:$E$34,3,0)</f>
        <v>28103</v>
      </c>
      <c r="C547">
        <v>2803</v>
      </c>
      <c r="D547" t="s">
        <v>571</v>
      </c>
      <c r="E547">
        <v>2</v>
      </c>
    </row>
    <row r="548" spans="1:5">
      <c r="A548" t="str">
        <f>VLOOKUP(C548,Nomen2!$A$1:$E$34,2,0)</f>
        <v>BASSIN DE CAUX-MARITIME</v>
      </c>
      <c r="B548">
        <f>VLOOKUP(C548,Nomen2!$A$1:$E$34,3,0)</f>
        <v>28103</v>
      </c>
      <c r="C548">
        <v>2803</v>
      </c>
      <c r="D548" t="s">
        <v>340</v>
      </c>
      <c r="E548">
        <v>2</v>
      </c>
    </row>
    <row r="549" spans="1:5">
      <c r="A549" t="str">
        <f>VLOOKUP(C549,Nomen2!$A$1:$E$34,2,0)</f>
        <v>BASSIN DE CAUX-MARITIME</v>
      </c>
      <c r="B549">
        <f>VLOOKUP(C549,Nomen2!$A$1:$E$34,3,0)</f>
        <v>28103</v>
      </c>
      <c r="C549">
        <v>2803</v>
      </c>
      <c r="D549" t="s">
        <v>269</v>
      </c>
      <c r="E549">
        <v>2</v>
      </c>
    </row>
    <row r="550" spans="1:5">
      <c r="A550" t="str">
        <f>VLOOKUP(C550,Nomen2!$A$1:$E$34,2,0)</f>
        <v>BASSIN DE CAUX-MARITIME</v>
      </c>
      <c r="B550">
        <f>VLOOKUP(C550,Nomen2!$A$1:$E$34,3,0)</f>
        <v>28103</v>
      </c>
      <c r="C550">
        <v>2803</v>
      </c>
      <c r="D550" t="s">
        <v>258</v>
      </c>
      <c r="E550">
        <v>2</v>
      </c>
    </row>
    <row r="551" spans="1:5">
      <c r="A551" t="str">
        <f>VLOOKUP(C551,Nomen2!$A$1:$E$34,2,0)</f>
        <v>BASSIN DE CAUX-MARITIME</v>
      </c>
      <c r="B551">
        <f>VLOOKUP(C551,Nomen2!$A$1:$E$34,3,0)</f>
        <v>28103</v>
      </c>
      <c r="C551">
        <v>2803</v>
      </c>
      <c r="D551" t="s">
        <v>276</v>
      </c>
      <c r="E551">
        <v>2</v>
      </c>
    </row>
    <row r="552" spans="1:5">
      <c r="A552" t="str">
        <f>VLOOKUP(C552,Nomen2!$A$1:$E$34,2,0)</f>
        <v>BASSIN DE CAUX-MARITIME</v>
      </c>
      <c r="B552">
        <f>VLOOKUP(C552,Nomen2!$A$1:$E$34,3,0)</f>
        <v>28103</v>
      </c>
      <c r="C552">
        <v>2803</v>
      </c>
      <c r="D552" t="s">
        <v>488</v>
      </c>
      <c r="E552">
        <v>2</v>
      </c>
    </row>
    <row r="553" spans="1:5">
      <c r="A553" t="str">
        <f>VLOOKUP(C553,Nomen2!$A$1:$E$34,2,0)</f>
        <v>BASSIN DE CAUX-MARITIME</v>
      </c>
      <c r="B553">
        <f>VLOOKUP(C553,Nomen2!$A$1:$E$34,3,0)</f>
        <v>28103</v>
      </c>
      <c r="C553">
        <v>2803</v>
      </c>
      <c r="D553" t="s">
        <v>223</v>
      </c>
      <c r="E553">
        <v>2</v>
      </c>
    </row>
    <row r="554" spans="1:5">
      <c r="A554" t="str">
        <f>VLOOKUP(C554,Nomen2!$A$1:$E$34,2,0)</f>
        <v>BASSIN DE CAUX-MARITIME</v>
      </c>
      <c r="B554">
        <f>VLOOKUP(C554,Nomen2!$A$1:$E$34,3,0)</f>
        <v>28103</v>
      </c>
      <c r="C554">
        <v>2803</v>
      </c>
      <c r="D554" t="s">
        <v>306</v>
      </c>
      <c r="E554">
        <v>2</v>
      </c>
    </row>
    <row r="555" spans="1:5">
      <c r="A555" t="str">
        <f>VLOOKUP(C555,Nomen2!$A$1:$E$34,2,0)</f>
        <v>BASSIN DE CAUX-MARITIME</v>
      </c>
      <c r="B555">
        <f>VLOOKUP(C555,Nomen2!$A$1:$E$34,3,0)</f>
        <v>28103</v>
      </c>
      <c r="C555">
        <v>2803</v>
      </c>
      <c r="D555" t="s">
        <v>218</v>
      </c>
      <c r="E555">
        <v>2</v>
      </c>
    </row>
    <row r="556" spans="1:5">
      <c r="A556" t="str">
        <f>VLOOKUP(C556,Nomen2!$A$1:$E$34,2,0)</f>
        <v>BASSIN DE CAUX-MARITIME</v>
      </c>
      <c r="B556">
        <f>VLOOKUP(C556,Nomen2!$A$1:$E$34,3,0)</f>
        <v>28103</v>
      </c>
      <c r="C556">
        <v>2803</v>
      </c>
      <c r="D556" t="s">
        <v>235</v>
      </c>
      <c r="E556">
        <v>2</v>
      </c>
    </row>
    <row r="557" spans="1:5">
      <c r="A557" t="str">
        <f>VLOOKUP(C557,Nomen2!$A$1:$E$34,2,0)</f>
        <v>BASSIN DE CAUX-MARITIME</v>
      </c>
      <c r="B557">
        <f>VLOOKUP(C557,Nomen2!$A$1:$E$34,3,0)</f>
        <v>28103</v>
      </c>
      <c r="C557">
        <v>2803</v>
      </c>
      <c r="D557" t="s">
        <v>214</v>
      </c>
      <c r="E557">
        <v>2</v>
      </c>
    </row>
    <row r="558" spans="1:5">
      <c r="A558" t="str">
        <f>VLOOKUP(C558,Nomen2!$A$1:$E$34,2,0)</f>
        <v>BASSIN DE CAUX-MARITIME</v>
      </c>
      <c r="B558">
        <f>VLOOKUP(C558,Nomen2!$A$1:$E$34,3,0)</f>
        <v>28103</v>
      </c>
      <c r="C558">
        <v>2803</v>
      </c>
      <c r="D558" t="s">
        <v>299</v>
      </c>
      <c r="E558">
        <v>2</v>
      </c>
    </row>
    <row r="559" spans="1:5">
      <c r="A559" t="str">
        <f>VLOOKUP(C559,Nomen2!$A$1:$E$34,2,0)</f>
        <v>BASSIN DE CAUX-MARITIME</v>
      </c>
      <c r="B559">
        <f>VLOOKUP(C559,Nomen2!$A$1:$E$34,3,0)</f>
        <v>28103</v>
      </c>
      <c r="C559">
        <v>2803</v>
      </c>
      <c r="D559" t="s">
        <v>586</v>
      </c>
      <c r="E559">
        <v>2</v>
      </c>
    </row>
    <row r="560" spans="1:5">
      <c r="A560" t="str">
        <f>VLOOKUP(C560,Nomen2!$A$1:$E$34,2,0)</f>
        <v>BASSIN DE CAUX-MARITIME</v>
      </c>
      <c r="B560">
        <f>VLOOKUP(C560,Nomen2!$A$1:$E$34,3,0)</f>
        <v>28103</v>
      </c>
      <c r="C560">
        <v>2803</v>
      </c>
      <c r="D560" t="s">
        <v>407</v>
      </c>
      <c r="E560">
        <v>2</v>
      </c>
    </row>
    <row r="561" spans="1:5">
      <c r="A561" t="str">
        <f>VLOOKUP(C561,Nomen2!$A$1:$E$34,2,0)</f>
        <v>BASSIN DE CAUX-MARITIME</v>
      </c>
      <c r="B561">
        <f>VLOOKUP(C561,Nomen2!$A$1:$E$34,3,0)</f>
        <v>28103</v>
      </c>
      <c r="C561">
        <v>2803</v>
      </c>
      <c r="D561" t="s">
        <v>378</v>
      </c>
      <c r="E561">
        <v>2</v>
      </c>
    </row>
    <row r="562" spans="1:5">
      <c r="A562" t="str">
        <f>VLOOKUP(C562,Nomen2!$A$1:$E$34,2,0)</f>
        <v>BASSIN DE CAUX-MARITIME</v>
      </c>
      <c r="B562">
        <f>VLOOKUP(C562,Nomen2!$A$1:$E$34,3,0)</f>
        <v>28103</v>
      </c>
      <c r="C562">
        <v>2803</v>
      </c>
      <c r="D562" t="s">
        <v>252</v>
      </c>
      <c r="E562">
        <v>2</v>
      </c>
    </row>
    <row r="563" spans="1:5">
      <c r="A563" t="str">
        <f>VLOOKUP(C563,Nomen2!$A$1:$E$34,2,0)</f>
        <v>BASSIN DE CAUX-MARITIME</v>
      </c>
      <c r="B563">
        <f>VLOOKUP(C563,Nomen2!$A$1:$E$34,3,0)</f>
        <v>28103</v>
      </c>
      <c r="C563">
        <v>2803</v>
      </c>
      <c r="D563" t="s">
        <v>261</v>
      </c>
      <c r="E563">
        <v>2</v>
      </c>
    </row>
    <row r="564" spans="1:5">
      <c r="A564" t="str">
        <f>VLOOKUP(C564,Nomen2!$A$1:$E$34,2,0)</f>
        <v>BASSIN DE CAUX-MARITIME</v>
      </c>
      <c r="B564">
        <f>VLOOKUP(C564,Nomen2!$A$1:$E$34,3,0)</f>
        <v>28103</v>
      </c>
      <c r="C564">
        <v>2803</v>
      </c>
      <c r="D564" t="s">
        <v>242</v>
      </c>
      <c r="E564">
        <v>2</v>
      </c>
    </row>
    <row r="565" spans="1:5">
      <c r="A565" t="str">
        <f>VLOOKUP(C565,Nomen2!$A$1:$E$34,2,0)</f>
        <v>BASSIN DE CAUX-MARITIME</v>
      </c>
      <c r="B565">
        <f>VLOOKUP(C565,Nomen2!$A$1:$E$34,3,0)</f>
        <v>28103</v>
      </c>
      <c r="C565">
        <v>2803</v>
      </c>
      <c r="D565" t="s">
        <v>288</v>
      </c>
      <c r="E565">
        <v>2</v>
      </c>
    </row>
    <row r="566" spans="1:5">
      <c r="A566" t="str">
        <f>VLOOKUP(C566,Nomen2!$A$1:$E$34,2,0)</f>
        <v>BASSIN DE CAUX-MARITIME</v>
      </c>
      <c r="B566">
        <f>VLOOKUP(C566,Nomen2!$A$1:$E$34,3,0)</f>
        <v>28103</v>
      </c>
      <c r="C566">
        <v>2803</v>
      </c>
      <c r="D566" t="s">
        <v>205</v>
      </c>
      <c r="E566">
        <v>2</v>
      </c>
    </row>
    <row r="567" spans="1:5">
      <c r="A567" t="str">
        <f>VLOOKUP(C567,Nomen2!$A$1:$E$34,2,0)</f>
        <v>BASSIN DE CAUX-MARITIME</v>
      </c>
      <c r="B567">
        <f>VLOOKUP(C567,Nomen2!$A$1:$E$34,3,0)</f>
        <v>28103</v>
      </c>
      <c r="C567">
        <v>2803</v>
      </c>
      <c r="D567" t="s">
        <v>289</v>
      </c>
      <c r="E567">
        <v>2</v>
      </c>
    </row>
    <row r="568" spans="1:5">
      <c r="A568" t="str">
        <f>VLOOKUP(C568,Nomen2!$A$1:$E$34,2,0)</f>
        <v>BASSIN DE CAUX-MARITIME</v>
      </c>
      <c r="B568">
        <f>VLOOKUP(C568,Nomen2!$A$1:$E$34,3,0)</f>
        <v>28103</v>
      </c>
      <c r="C568">
        <v>2803</v>
      </c>
      <c r="D568" t="s">
        <v>335</v>
      </c>
      <c r="E568">
        <v>2</v>
      </c>
    </row>
    <row r="569" spans="1:5">
      <c r="A569" t="str">
        <f>VLOOKUP(C569,Nomen2!$A$1:$E$34,2,0)</f>
        <v>BASSIN DE CAUX-MARITIME</v>
      </c>
      <c r="B569">
        <f>VLOOKUP(C569,Nomen2!$A$1:$E$34,3,0)</f>
        <v>28103</v>
      </c>
      <c r="C569">
        <v>2803</v>
      </c>
      <c r="D569" t="s">
        <v>298</v>
      </c>
      <c r="E569">
        <v>2</v>
      </c>
    </row>
    <row r="570" spans="1:5">
      <c r="A570" t="str">
        <f>VLOOKUP(C570,Nomen2!$A$1:$E$34,2,0)</f>
        <v>BASSIN DE CAUX-MARITIME</v>
      </c>
      <c r="B570">
        <f>VLOOKUP(C570,Nomen2!$A$1:$E$34,3,0)</f>
        <v>28103</v>
      </c>
      <c r="C570">
        <v>2803</v>
      </c>
      <c r="D570" t="s">
        <v>243</v>
      </c>
      <c r="E570">
        <v>2</v>
      </c>
    </row>
    <row r="571" spans="1:5">
      <c r="A571" t="str">
        <f>VLOOKUP(C571,Nomen2!$A$1:$E$34,2,0)</f>
        <v>BASSIN DE CAUX-MARITIME</v>
      </c>
      <c r="B571">
        <f>VLOOKUP(C571,Nomen2!$A$1:$E$34,3,0)</f>
        <v>28103</v>
      </c>
      <c r="C571">
        <v>2803</v>
      </c>
      <c r="D571" t="s">
        <v>339</v>
      </c>
      <c r="E571">
        <v>1</v>
      </c>
    </row>
    <row r="572" spans="1:5">
      <c r="A572" t="str">
        <f>VLOOKUP(C572,Nomen2!$A$1:$E$34,2,0)</f>
        <v>BASSIN DE CAUX-MARITIME</v>
      </c>
      <c r="B572">
        <f>VLOOKUP(C572,Nomen2!$A$1:$E$34,3,0)</f>
        <v>28103</v>
      </c>
      <c r="C572">
        <v>2803</v>
      </c>
      <c r="D572" t="s">
        <v>257</v>
      </c>
      <c r="E572">
        <v>1</v>
      </c>
    </row>
    <row r="573" spans="1:5">
      <c r="A573" t="str">
        <f>VLOOKUP(C573,Nomen2!$A$1:$E$34,2,0)</f>
        <v>BASSIN DE CAUX-MARITIME</v>
      </c>
      <c r="B573">
        <f>VLOOKUP(C573,Nomen2!$A$1:$E$34,3,0)</f>
        <v>28103</v>
      </c>
      <c r="C573">
        <v>2803</v>
      </c>
      <c r="D573" t="s">
        <v>256</v>
      </c>
      <c r="E573">
        <v>1</v>
      </c>
    </row>
    <row r="574" spans="1:5">
      <c r="A574" t="str">
        <f>VLOOKUP(C574,Nomen2!$A$1:$E$34,2,0)</f>
        <v>BASSIN DE CAUX-MARITIME</v>
      </c>
      <c r="B574">
        <f>VLOOKUP(C574,Nomen2!$A$1:$E$34,3,0)</f>
        <v>28103</v>
      </c>
      <c r="C574">
        <v>2803</v>
      </c>
      <c r="D574" t="s">
        <v>217</v>
      </c>
      <c r="E574">
        <v>1</v>
      </c>
    </row>
    <row r="575" spans="1:5">
      <c r="A575" t="str">
        <f>VLOOKUP(C575,Nomen2!$A$1:$E$34,2,0)</f>
        <v>BASSIN DE CAUX-MARITIME</v>
      </c>
      <c r="B575">
        <f>VLOOKUP(C575,Nomen2!$A$1:$E$34,3,0)</f>
        <v>28103</v>
      </c>
      <c r="C575">
        <v>2803</v>
      </c>
      <c r="D575" t="s">
        <v>366</v>
      </c>
      <c r="E575">
        <v>1</v>
      </c>
    </row>
    <row r="576" spans="1:5">
      <c r="A576" t="str">
        <f>VLOOKUP(C576,Nomen2!$A$1:$E$34,2,0)</f>
        <v>BASSIN DE CAUX-MARITIME</v>
      </c>
      <c r="B576">
        <f>VLOOKUP(C576,Nomen2!$A$1:$E$34,3,0)</f>
        <v>28103</v>
      </c>
      <c r="C576">
        <v>2803</v>
      </c>
      <c r="D576" t="s">
        <v>400</v>
      </c>
      <c r="E576">
        <v>1</v>
      </c>
    </row>
    <row r="577" spans="1:5">
      <c r="A577" t="str">
        <f>VLOOKUP(C577,Nomen2!$A$1:$E$34,2,0)</f>
        <v>BASSIN DE CAUX-MARITIME</v>
      </c>
      <c r="B577">
        <f>VLOOKUP(C577,Nomen2!$A$1:$E$34,3,0)</f>
        <v>28103</v>
      </c>
      <c r="C577">
        <v>2803</v>
      </c>
      <c r="D577" t="s">
        <v>368</v>
      </c>
      <c r="E577">
        <v>1</v>
      </c>
    </row>
    <row r="578" spans="1:5">
      <c r="A578" t="str">
        <f>VLOOKUP(C578,Nomen2!$A$1:$E$34,2,0)</f>
        <v>BASSIN DE CAUX-MARITIME</v>
      </c>
      <c r="B578">
        <f>VLOOKUP(C578,Nomen2!$A$1:$E$34,3,0)</f>
        <v>28103</v>
      </c>
      <c r="C578">
        <v>2803</v>
      </c>
      <c r="D578" t="s">
        <v>369</v>
      </c>
      <c r="E578">
        <v>1</v>
      </c>
    </row>
    <row r="579" spans="1:5">
      <c r="A579" t="str">
        <f>VLOOKUP(C579,Nomen2!$A$1:$E$34,2,0)</f>
        <v>BASSIN DE CAUX-MARITIME</v>
      </c>
      <c r="B579">
        <f>VLOOKUP(C579,Nomen2!$A$1:$E$34,3,0)</f>
        <v>28103</v>
      </c>
      <c r="C579">
        <v>2803</v>
      </c>
      <c r="D579" t="s">
        <v>342</v>
      </c>
      <c r="E579">
        <v>1</v>
      </c>
    </row>
    <row r="580" spans="1:5">
      <c r="A580" t="str">
        <f>VLOOKUP(C580,Nomen2!$A$1:$E$34,2,0)</f>
        <v>BASSIN DE CAUX-MARITIME</v>
      </c>
      <c r="B580">
        <f>VLOOKUP(C580,Nomen2!$A$1:$E$34,3,0)</f>
        <v>28103</v>
      </c>
      <c r="C580">
        <v>2803</v>
      </c>
      <c r="D580" t="s">
        <v>232</v>
      </c>
      <c r="E580">
        <v>1</v>
      </c>
    </row>
    <row r="581" spans="1:5">
      <c r="A581" t="str">
        <f>VLOOKUP(C581,Nomen2!$A$1:$E$34,2,0)</f>
        <v>BASSIN DE CAUX-MARITIME</v>
      </c>
      <c r="B581">
        <f>VLOOKUP(C581,Nomen2!$A$1:$E$34,3,0)</f>
        <v>28103</v>
      </c>
      <c r="C581">
        <v>2803</v>
      </c>
      <c r="D581" t="s">
        <v>322</v>
      </c>
      <c r="E581">
        <v>1</v>
      </c>
    </row>
    <row r="582" spans="1:5">
      <c r="A582" t="str">
        <f>VLOOKUP(C582,Nomen2!$A$1:$E$34,2,0)</f>
        <v>BASSIN DE CAUX-MARITIME</v>
      </c>
      <c r="B582">
        <f>VLOOKUP(C582,Nomen2!$A$1:$E$34,3,0)</f>
        <v>28103</v>
      </c>
      <c r="C582">
        <v>2803</v>
      </c>
      <c r="D582" t="s">
        <v>493</v>
      </c>
      <c r="E582">
        <v>1</v>
      </c>
    </row>
    <row r="583" spans="1:5">
      <c r="A583" t="str">
        <f>VLOOKUP(C583,Nomen2!$A$1:$E$34,2,0)</f>
        <v>BASSIN DE CAUX-MARITIME</v>
      </c>
      <c r="B583">
        <f>VLOOKUP(C583,Nomen2!$A$1:$E$34,3,0)</f>
        <v>28103</v>
      </c>
      <c r="C583">
        <v>2803</v>
      </c>
      <c r="D583" t="s">
        <v>314</v>
      </c>
      <c r="E583">
        <v>1</v>
      </c>
    </row>
    <row r="584" spans="1:5">
      <c r="A584" t="str">
        <f>VLOOKUP(C584,Nomen2!$A$1:$E$34,2,0)</f>
        <v>BASSIN DE CAUX-MARITIME</v>
      </c>
      <c r="B584">
        <f>VLOOKUP(C584,Nomen2!$A$1:$E$34,3,0)</f>
        <v>28103</v>
      </c>
      <c r="C584">
        <v>2803</v>
      </c>
      <c r="D584" t="s">
        <v>265</v>
      </c>
      <c r="E584">
        <v>1</v>
      </c>
    </row>
    <row r="585" spans="1:5">
      <c r="A585" t="str">
        <f>VLOOKUP(C585,Nomen2!$A$1:$E$34,2,0)</f>
        <v>BASSIN DE CAUX-MARITIME</v>
      </c>
      <c r="B585">
        <f>VLOOKUP(C585,Nomen2!$A$1:$E$34,3,0)</f>
        <v>28103</v>
      </c>
      <c r="C585">
        <v>2803</v>
      </c>
      <c r="D585" t="s">
        <v>403</v>
      </c>
      <c r="E585">
        <v>1</v>
      </c>
    </row>
    <row r="586" spans="1:5">
      <c r="A586" t="str">
        <f>VLOOKUP(C586,Nomen2!$A$1:$E$34,2,0)</f>
        <v>BASSIN DE CAUX-MARITIME</v>
      </c>
      <c r="B586">
        <f>VLOOKUP(C586,Nomen2!$A$1:$E$34,3,0)</f>
        <v>28103</v>
      </c>
      <c r="C586">
        <v>2803</v>
      </c>
      <c r="D586" t="s">
        <v>344</v>
      </c>
      <c r="E586">
        <v>1</v>
      </c>
    </row>
    <row r="587" spans="1:5">
      <c r="A587" t="str">
        <f>VLOOKUP(C587,Nomen2!$A$1:$E$34,2,0)</f>
        <v>BASSIN DE CAUX-MARITIME</v>
      </c>
      <c r="B587">
        <f>VLOOKUP(C587,Nomen2!$A$1:$E$34,3,0)</f>
        <v>28103</v>
      </c>
      <c r="C587">
        <v>2803</v>
      </c>
      <c r="D587" t="s">
        <v>271</v>
      </c>
      <c r="E587">
        <v>1</v>
      </c>
    </row>
    <row r="588" spans="1:5">
      <c r="A588" t="str">
        <f>VLOOKUP(C588,Nomen2!$A$1:$E$34,2,0)</f>
        <v>BASSIN DE CAUX-MARITIME</v>
      </c>
      <c r="B588">
        <f>VLOOKUP(C588,Nomen2!$A$1:$E$34,3,0)</f>
        <v>28103</v>
      </c>
      <c r="C588">
        <v>2803</v>
      </c>
      <c r="D588" t="s">
        <v>277</v>
      </c>
      <c r="E588">
        <v>1</v>
      </c>
    </row>
    <row r="589" spans="1:5">
      <c r="A589" t="str">
        <f>VLOOKUP(C589,Nomen2!$A$1:$E$34,2,0)</f>
        <v>BASSIN DE CAUX-MARITIME</v>
      </c>
      <c r="B589">
        <f>VLOOKUP(C589,Nomen2!$A$1:$E$34,3,0)</f>
        <v>28103</v>
      </c>
      <c r="C589">
        <v>2803</v>
      </c>
      <c r="D589" t="s">
        <v>207</v>
      </c>
      <c r="E589">
        <v>1</v>
      </c>
    </row>
    <row r="590" spans="1:5">
      <c r="A590" t="str">
        <f>VLOOKUP(C590,Nomen2!$A$1:$E$34,2,0)</f>
        <v>BASSIN DE CAUX-MARITIME</v>
      </c>
      <c r="B590">
        <f>VLOOKUP(C590,Nomen2!$A$1:$E$34,3,0)</f>
        <v>28103</v>
      </c>
      <c r="C590">
        <v>2803</v>
      </c>
      <c r="D590" t="s">
        <v>332</v>
      </c>
      <c r="E590">
        <v>1</v>
      </c>
    </row>
    <row r="591" spans="1:5">
      <c r="A591" t="str">
        <f>VLOOKUP(C591,Nomen2!$A$1:$E$34,2,0)</f>
        <v>BASSIN DE CAUX-MARITIME</v>
      </c>
      <c r="B591">
        <f>VLOOKUP(C591,Nomen2!$A$1:$E$34,3,0)</f>
        <v>28103</v>
      </c>
      <c r="C591">
        <v>2803</v>
      </c>
      <c r="D591" t="s">
        <v>236</v>
      </c>
      <c r="E591">
        <v>1</v>
      </c>
    </row>
    <row r="592" spans="1:5">
      <c r="A592" t="str">
        <f>VLOOKUP(C592,Nomen2!$A$1:$E$34,2,0)</f>
        <v>BASSIN DE CAUX-MARITIME</v>
      </c>
      <c r="B592">
        <f>VLOOKUP(C592,Nomen2!$A$1:$E$34,3,0)</f>
        <v>28103</v>
      </c>
      <c r="C592">
        <v>2803</v>
      </c>
      <c r="D592" t="s">
        <v>227</v>
      </c>
      <c r="E592">
        <v>1</v>
      </c>
    </row>
    <row r="593" spans="1:5">
      <c r="A593" t="str">
        <f>VLOOKUP(C593,Nomen2!$A$1:$E$34,2,0)</f>
        <v>BASSIN DE CAUX-MARITIME</v>
      </c>
      <c r="B593">
        <f>VLOOKUP(C593,Nomen2!$A$1:$E$34,3,0)</f>
        <v>28103</v>
      </c>
      <c r="C593">
        <v>2803</v>
      </c>
      <c r="D593" t="s">
        <v>405</v>
      </c>
      <c r="E593">
        <v>1</v>
      </c>
    </row>
    <row r="594" spans="1:5">
      <c r="A594" t="str">
        <f>VLOOKUP(C594,Nomen2!$A$1:$E$34,2,0)</f>
        <v>BASSIN DE CAUX-MARITIME</v>
      </c>
      <c r="B594">
        <f>VLOOKUP(C594,Nomen2!$A$1:$E$34,3,0)</f>
        <v>28103</v>
      </c>
      <c r="C594">
        <v>2803</v>
      </c>
      <c r="D594" t="s">
        <v>347</v>
      </c>
      <c r="E594">
        <v>1</v>
      </c>
    </row>
    <row r="595" spans="1:5">
      <c r="A595" t="str">
        <f>VLOOKUP(C595,Nomen2!$A$1:$E$34,2,0)</f>
        <v>BASSIN DE CAUX-MARITIME</v>
      </c>
      <c r="B595">
        <f>VLOOKUP(C595,Nomen2!$A$1:$E$34,3,0)</f>
        <v>28103</v>
      </c>
      <c r="C595">
        <v>2803</v>
      </c>
      <c r="D595" t="s">
        <v>406</v>
      </c>
      <c r="E595">
        <v>1</v>
      </c>
    </row>
    <row r="596" spans="1:5">
      <c r="A596" t="str">
        <f>VLOOKUP(C596,Nomen2!$A$1:$E$34,2,0)</f>
        <v>BASSIN DE CAUX-MARITIME</v>
      </c>
      <c r="B596">
        <f>VLOOKUP(C596,Nomen2!$A$1:$E$34,3,0)</f>
        <v>28103</v>
      </c>
      <c r="C596">
        <v>2803</v>
      </c>
      <c r="D596" t="s">
        <v>260</v>
      </c>
      <c r="E596">
        <v>1</v>
      </c>
    </row>
    <row r="597" spans="1:5">
      <c r="A597" t="str">
        <f>VLOOKUP(C597,Nomen2!$A$1:$E$34,2,0)</f>
        <v>BASSIN DE CAUX-MARITIME</v>
      </c>
      <c r="B597">
        <f>VLOOKUP(C597,Nomen2!$A$1:$E$34,3,0)</f>
        <v>28103</v>
      </c>
      <c r="C597">
        <v>2803</v>
      </c>
      <c r="D597" t="s">
        <v>348</v>
      </c>
      <c r="E597">
        <v>1</v>
      </c>
    </row>
    <row r="598" spans="1:5">
      <c r="A598" t="str">
        <f>VLOOKUP(C598,Nomen2!$A$1:$E$34,2,0)</f>
        <v>BASSIN DE CAUX-MARITIME</v>
      </c>
      <c r="B598">
        <f>VLOOKUP(C598,Nomen2!$A$1:$E$34,3,0)</f>
        <v>28103</v>
      </c>
      <c r="C598">
        <v>2803</v>
      </c>
      <c r="D598" t="s">
        <v>443</v>
      </c>
      <c r="E598">
        <v>1</v>
      </c>
    </row>
    <row r="599" spans="1:5">
      <c r="A599" t="str">
        <f>VLOOKUP(C599,Nomen2!$A$1:$E$34,2,0)</f>
        <v>BASSIN DE CAUX-MARITIME</v>
      </c>
      <c r="B599">
        <f>VLOOKUP(C599,Nomen2!$A$1:$E$34,3,0)</f>
        <v>28103</v>
      </c>
      <c r="C599">
        <v>2803</v>
      </c>
      <c r="D599" t="s">
        <v>445</v>
      </c>
      <c r="E599">
        <v>1</v>
      </c>
    </row>
    <row r="600" spans="1:5">
      <c r="A600" t="str">
        <f>VLOOKUP(C600,Nomen2!$A$1:$E$34,2,0)</f>
        <v>BASSIN DE CAUX-MARITIME</v>
      </c>
      <c r="B600">
        <f>VLOOKUP(C600,Nomen2!$A$1:$E$34,3,0)</f>
        <v>28103</v>
      </c>
      <c r="C600">
        <v>2803</v>
      </c>
      <c r="D600" t="s">
        <v>573</v>
      </c>
      <c r="E600">
        <v>1</v>
      </c>
    </row>
    <row r="601" spans="1:5">
      <c r="A601" t="str">
        <f>VLOOKUP(C601,Nomen2!$A$1:$E$34,2,0)</f>
        <v>BASSIN DE CAUX-MARITIME</v>
      </c>
      <c r="B601">
        <f>VLOOKUP(C601,Nomen2!$A$1:$E$34,3,0)</f>
        <v>28103</v>
      </c>
      <c r="C601">
        <v>2803</v>
      </c>
      <c r="D601" t="s">
        <v>448</v>
      </c>
      <c r="E601">
        <v>1</v>
      </c>
    </row>
    <row r="602" spans="1:5">
      <c r="A602" t="str">
        <f>VLOOKUP(C602,Nomen2!$A$1:$E$34,2,0)</f>
        <v>BASSIN DE CAUX-MARITIME</v>
      </c>
      <c r="B602">
        <f>VLOOKUP(C602,Nomen2!$A$1:$E$34,3,0)</f>
        <v>28103</v>
      </c>
      <c r="C602">
        <v>2803</v>
      </c>
      <c r="D602" t="s">
        <v>379</v>
      </c>
      <c r="E602">
        <v>1</v>
      </c>
    </row>
    <row r="603" spans="1:5">
      <c r="A603" t="str">
        <f>VLOOKUP(C603,Nomen2!$A$1:$E$34,2,0)</f>
        <v>BASSIN DE CAUX-MARITIME</v>
      </c>
      <c r="B603">
        <f>VLOOKUP(C603,Nomen2!$A$1:$E$34,3,0)</f>
        <v>28103</v>
      </c>
      <c r="C603">
        <v>2803</v>
      </c>
      <c r="D603" t="s">
        <v>279</v>
      </c>
      <c r="E603">
        <v>1</v>
      </c>
    </row>
    <row r="604" spans="1:5">
      <c r="A604" t="str">
        <f>VLOOKUP(C604,Nomen2!$A$1:$E$34,2,0)</f>
        <v>BASSIN DE CAUX-MARITIME</v>
      </c>
      <c r="B604">
        <f>VLOOKUP(C604,Nomen2!$A$1:$E$34,3,0)</f>
        <v>28103</v>
      </c>
      <c r="C604">
        <v>2803</v>
      </c>
      <c r="D604" t="s">
        <v>520</v>
      </c>
      <c r="E604">
        <v>1</v>
      </c>
    </row>
    <row r="605" spans="1:5">
      <c r="A605" t="str">
        <f>VLOOKUP(C605,Nomen2!$A$1:$E$34,2,0)</f>
        <v>BASSIN DE CAUX-MARITIME</v>
      </c>
      <c r="B605">
        <f>VLOOKUP(C605,Nomen2!$A$1:$E$34,3,0)</f>
        <v>28103</v>
      </c>
      <c r="C605">
        <v>2803</v>
      </c>
      <c r="D605" t="s">
        <v>628</v>
      </c>
      <c r="E605">
        <v>1</v>
      </c>
    </row>
    <row r="606" spans="1:5">
      <c r="A606" t="str">
        <f>VLOOKUP(C606,Nomen2!$A$1:$E$34,2,0)</f>
        <v>BASSIN DE CAUX-MARITIME</v>
      </c>
      <c r="B606">
        <f>VLOOKUP(C606,Nomen2!$A$1:$E$34,3,0)</f>
        <v>28103</v>
      </c>
      <c r="C606">
        <v>2803</v>
      </c>
      <c r="D606" t="s">
        <v>609</v>
      </c>
      <c r="E606">
        <v>1</v>
      </c>
    </row>
    <row r="607" spans="1:5">
      <c r="A607" t="str">
        <f>VLOOKUP(C607,Nomen2!$A$1:$E$34,2,0)</f>
        <v>BASSIN DE CAUX-MARITIME</v>
      </c>
      <c r="B607">
        <f>VLOOKUP(C607,Nomen2!$A$1:$E$34,3,0)</f>
        <v>28103</v>
      </c>
      <c r="C607">
        <v>2803</v>
      </c>
      <c r="D607" t="s">
        <v>231</v>
      </c>
      <c r="E607">
        <v>1</v>
      </c>
    </row>
    <row r="608" spans="1:5">
      <c r="A608" t="str">
        <f>VLOOKUP(C608,Nomen2!$A$1:$E$34,2,0)</f>
        <v>BASSIN DE CAUX-MARITIME</v>
      </c>
      <c r="B608">
        <f>VLOOKUP(C608,Nomen2!$A$1:$E$34,3,0)</f>
        <v>28103</v>
      </c>
      <c r="C608">
        <v>2803</v>
      </c>
      <c r="D608" t="s">
        <v>353</v>
      </c>
      <c r="E608">
        <v>1</v>
      </c>
    </row>
    <row r="609" spans="1:5">
      <c r="A609" t="str">
        <f>VLOOKUP(C609,Nomen2!$A$1:$E$34,2,0)</f>
        <v>BASSIN DE CAUX-MARITIME</v>
      </c>
      <c r="B609">
        <f>VLOOKUP(C609,Nomen2!$A$1:$E$34,3,0)</f>
        <v>28103</v>
      </c>
      <c r="C609">
        <v>2803</v>
      </c>
      <c r="D609" t="s">
        <v>611</v>
      </c>
      <c r="E609">
        <v>1</v>
      </c>
    </row>
    <row r="610" spans="1:5">
      <c r="A610" t="str">
        <f>VLOOKUP(C610,Nomen2!$A$1:$E$34,2,0)</f>
        <v>BASSIN DE CAUX-MARITIME</v>
      </c>
      <c r="B610">
        <f>VLOOKUP(C610,Nomen2!$A$1:$E$34,3,0)</f>
        <v>28103</v>
      </c>
      <c r="C610">
        <v>2803</v>
      </c>
      <c r="D610" t="s">
        <v>266</v>
      </c>
      <c r="E610">
        <v>1</v>
      </c>
    </row>
    <row r="611" spans="1:5">
      <c r="A611" t="str">
        <f>VLOOKUP(C611,Nomen2!$A$1:$E$34,2,0)</f>
        <v>BASSIN DE CAUX-MARITIME</v>
      </c>
      <c r="B611">
        <f>VLOOKUP(C611,Nomen2!$A$1:$E$34,3,0)</f>
        <v>28103</v>
      </c>
      <c r="C611">
        <v>2803</v>
      </c>
      <c r="D611" t="s">
        <v>411</v>
      </c>
      <c r="E611">
        <v>1</v>
      </c>
    </row>
    <row r="612" spans="1:5">
      <c r="A612" t="str">
        <f>VLOOKUP(C612,Nomen2!$A$1:$E$34,2,0)</f>
        <v>BASSIN DE CAUX-MARITIME</v>
      </c>
      <c r="B612">
        <f>VLOOKUP(C612,Nomen2!$A$1:$E$34,3,0)</f>
        <v>28103</v>
      </c>
      <c r="C612">
        <v>2803</v>
      </c>
      <c r="D612" t="s">
        <v>528</v>
      </c>
      <c r="E612">
        <v>1</v>
      </c>
    </row>
    <row r="613" spans="1:5">
      <c r="A613" t="str">
        <f>VLOOKUP(C613,Nomen2!$A$1:$E$34,2,0)</f>
        <v>BASSIN DE CAUX-MARITIME</v>
      </c>
      <c r="B613">
        <f>VLOOKUP(C613,Nomen2!$A$1:$E$34,3,0)</f>
        <v>28103</v>
      </c>
      <c r="C613">
        <v>2803</v>
      </c>
      <c r="D613" t="s">
        <v>458</v>
      </c>
      <c r="E613">
        <v>1</v>
      </c>
    </row>
    <row r="614" spans="1:5">
      <c r="A614" t="str">
        <f>VLOOKUP(C614,Nomen2!$A$1:$E$34,2,0)</f>
        <v>BASSIN DE CAUX-MARITIME</v>
      </c>
      <c r="B614">
        <f>VLOOKUP(C614,Nomen2!$A$1:$E$34,3,0)</f>
        <v>28103</v>
      </c>
      <c r="C614">
        <v>2803</v>
      </c>
      <c r="D614" t="s">
        <v>384</v>
      </c>
      <c r="E614">
        <v>1</v>
      </c>
    </row>
    <row r="615" spans="1:5">
      <c r="A615" t="str">
        <f>VLOOKUP(C615,Nomen2!$A$1:$E$34,2,0)</f>
        <v>BASSIN DE CAUX-MARITIME</v>
      </c>
      <c r="B615">
        <f>VLOOKUP(C615,Nomen2!$A$1:$E$34,3,0)</f>
        <v>28103</v>
      </c>
      <c r="C615">
        <v>2803</v>
      </c>
      <c r="D615" t="s">
        <v>317</v>
      </c>
      <c r="E615">
        <v>1</v>
      </c>
    </row>
    <row r="616" spans="1:5">
      <c r="A616" t="str">
        <f>VLOOKUP(C616,Nomen2!$A$1:$E$34,2,0)</f>
        <v>BASSIN DE CAUX-MARITIME</v>
      </c>
      <c r="B616">
        <f>VLOOKUP(C616,Nomen2!$A$1:$E$34,3,0)</f>
        <v>28103</v>
      </c>
      <c r="C616">
        <v>2803</v>
      </c>
      <c r="D616" t="s">
        <v>318</v>
      </c>
      <c r="E616">
        <v>1</v>
      </c>
    </row>
    <row r="617" spans="1:5">
      <c r="A617" t="str">
        <f>VLOOKUP(C617,Nomen2!$A$1:$E$34,2,0)</f>
        <v>BASSIN DE CAUX-MARITIME</v>
      </c>
      <c r="B617">
        <f>VLOOKUP(C617,Nomen2!$A$1:$E$34,3,0)</f>
        <v>28103</v>
      </c>
      <c r="C617">
        <v>2803</v>
      </c>
      <c r="D617" t="s">
        <v>386</v>
      </c>
      <c r="E617">
        <v>1</v>
      </c>
    </row>
    <row r="618" spans="1:5">
      <c r="A618" t="str">
        <f>VLOOKUP(C618,Nomen2!$A$1:$E$34,2,0)</f>
        <v>BASSIN DE CAUX-MARITIME</v>
      </c>
      <c r="B618">
        <f>VLOOKUP(C618,Nomen2!$A$1:$E$34,3,0)</f>
        <v>28103</v>
      </c>
      <c r="C618">
        <v>2803</v>
      </c>
      <c r="D618" t="s">
        <v>387</v>
      </c>
      <c r="E618">
        <v>1</v>
      </c>
    </row>
    <row r="619" spans="1:5">
      <c r="A619" t="str">
        <f>VLOOKUP(C619,Nomen2!$A$1:$E$34,2,0)</f>
        <v>BASSIN DE CAUX-MARITIME</v>
      </c>
      <c r="B619">
        <f>VLOOKUP(C619,Nomen2!$A$1:$E$34,3,0)</f>
        <v>28103</v>
      </c>
      <c r="C619">
        <v>2803</v>
      </c>
      <c r="D619" t="s">
        <v>1074</v>
      </c>
      <c r="E619">
        <v>1</v>
      </c>
    </row>
    <row r="620" spans="1:5">
      <c r="A620" t="str">
        <f>VLOOKUP(C620,Nomen2!$A$1:$E$34,2,0)</f>
        <v>BASSIN DE CAUX-MARITIME</v>
      </c>
      <c r="B620">
        <f>VLOOKUP(C620,Nomen2!$A$1:$E$34,3,0)</f>
        <v>28103</v>
      </c>
      <c r="C620">
        <v>2803</v>
      </c>
      <c r="D620" t="s">
        <v>593</v>
      </c>
      <c r="E620">
        <v>1</v>
      </c>
    </row>
    <row r="621" spans="1:5">
      <c r="A621" t="str">
        <f>VLOOKUP(C621,Nomen2!$A$1:$E$34,2,0)</f>
        <v>BASSIN DE CAUX-MARITIME</v>
      </c>
      <c r="B621">
        <f>VLOOKUP(C621,Nomen2!$A$1:$E$34,3,0)</f>
        <v>28103</v>
      </c>
      <c r="C621">
        <v>2803</v>
      </c>
      <c r="D621" t="s">
        <v>355</v>
      </c>
      <c r="E621">
        <v>1</v>
      </c>
    </row>
    <row r="622" spans="1:5">
      <c r="A622" t="str">
        <f>VLOOKUP(C622,Nomen2!$A$1:$E$34,2,0)</f>
        <v>BASSIN DE CAUX-MARITIME</v>
      </c>
      <c r="B622">
        <f>VLOOKUP(C622,Nomen2!$A$1:$E$34,3,0)</f>
        <v>28103</v>
      </c>
      <c r="C622">
        <v>2803</v>
      </c>
      <c r="D622" t="s">
        <v>220</v>
      </c>
      <c r="E622">
        <v>1</v>
      </c>
    </row>
    <row r="623" spans="1:5">
      <c r="A623" t="str">
        <f>VLOOKUP(C623,Nomen2!$A$1:$E$34,2,0)</f>
        <v>BASSIN DE CAUX-MARITIME</v>
      </c>
      <c r="B623">
        <f>VLOOKUP(C623,Nomen2!$A$1:$E$34,3,0)</f>
        <v>28103</v>
      </c>
      <c r="C623">
        <v>2803</v>
      </c>
      <c r="D623" t="s">
        <v>413</v>
      </c>
      <c r="E623">
        <v>1</v>
      </c>
    </row>
    <row r="624" spans="1:5">
      <c r="A624" t="str">
        <f>VLOOKUP(C624,Nomen2!$A$1:$E$34,2,0)</f>
        <v>BASSIN DE CAUX-MARITIME</v>
      </c>
      <c r="B624">
        <f>VLOOKUP(C624,Nomen2!$A$1:$E$34,3,0)</f>
        <v>28103</v>
      </c>
      <c r="C624">
        <v>2803</v>
      </c>
      <c r="D624" t="s">
        <v>336</v>
      </c>
      <c r="E624">
        <v>1</v>
      </c>
    </row>
    <row r="625" spans="1:5">
      <c r="A625" t="str">
        <f>VLOOKUP(C625,Nomen2!$A$1:$E$34,2,0)</f>
        <v>BASSIN DE CAUX-MARITIME</v>
      </c>
      <c r="B625">
        <f>VLOOKUP(C625,Nomen2!$A$1:$E$34,3,0)</f>
        <v>28103</v>
      </c>
      <c r="C625">
        <v>2803</v>
      </c>
      <c r="D625" t="s">
        <v>391</v>
      </c>
      <c r="E625">
        <v>1</v>
      </c>
    </row>
    <row r="626" spans="1:5">
      <c r="A626" t="str">
        <f>VLOOKUP(C626,Nomen2!$A$1:$E$34,2,0)</f>
        <v>BASSIN DE CAUX-MARITIME</v>
      </c>
      <c r="B626">
        <f>VLOOKUP(C626,Nomen2!$A$1:$E$34,3,0)</f>
        <v>28103</v>
      </c>
      <c r="C626">
        <v>2803</v>
      </c>
      <c r="D626" t="s">
        <v>320</v>
      </c>
      <c r="E626">
        <v>1</v>
      </c>
    </row>
    <row r="627" spans="1:5">
      <c r="A627" t="str">
        <f>VLOOKUP(C627,Nomen2!$A$1:$E$34,2,0)</f>
        <v>BASSIN DE CAUX-MARITIME</v>
      </c>
      <c r="B627">
        <f>VLOOKUP(C627,Nomen2!$A$1:$E$34,3,0)</f>
        <v>28103</v>
      </c>
      <c r="C627">
        <v>2803</v>
      </c>
      <c r="D627" t="s">
        <v>392</v>
      </c>
      <c r="E627">
        <v>1</v>
      </c>
    </row>
    <row r="628" spans="1:5">
      <c r="A628" t="str">
        <f>VLOOKUP(C628,Nomen2!$A$1:$E$34,2,0)</f>
        <v>BASSIN DE CAUX-MARITIME</v>
      </c>
      <c r="B628">
        <f>VLOOKUP(C628,Nomen2!$A$1:$E$34,3,0)</f>
        <v>28103</v>
      </c>
      <c r="C628">
        <v>2803</v>
      </c>
      <c r="D628" t="s">
        <v>290</v>
      </c>
      <c r="E628">
        <v>1</v>
      </c>
    </row>
    <row r="629" spans="1:5">
      <c r="A629" t="str">
        <f>VLOOKUP(C629,Nomen2!$A$1:$E$34,2,0)</f>
        <v>BASSIN DE CAUX-MARITIME</v>
      </c>
      <c r="B629">
        <f>VLOOKUP(C629,Nomen2!$A$1:$E$34,3,0)</f>
        <v>28103</v>
      </c>
      <c r="C629">
        <v>2803</v>
      </c>
      <c r="D629" t="s">
        <v>362</v>
      </c>
      <c r="E629">
        <v>1</v>
      </c>
    </row>
    <row r="630" spans="1:5">
      <c r="A630" t="str">
        <f>VLOOKUP(C630,Nomen2!$A$1:$E$34,2,0)</f>
        <v>BASSIN DE CAUX-MARITIME</v>
      </c>
      <c r="B630">
        <f>VLOOKUP(C630,Nomen2!$A$1:$E$34,3,0)</f>
        <v>28103</v>
      </c>
      <c r="C630">
        <v>2803</v>
      </c>
      <c r="D630" t="s">
        <v>418</v>
      </c>
      <c r="E630">
        <v>1</v>
      </c>
    </row>
    <row r="631" spans="1:5">
      <c r="A631" t="str">
        <f>VLOOKUP(C631,Nomen2!$A$1:$E$34,2,0)</f>
        <v>BASSIN DE CAUX-MARITIME</v>
      </c>
      <c r="B631">
        <f>VLOOKUP(C631,Nomen2!$A$1:$E$34,3,0)</f>
        <v>28103</v>
      </c>
      <c r="C631">
        <v>2803</v>
      </c>
      <c r="D631" t="s">
        <v>275</v>
      </c>
      <c r="E631">
        <v>1</v>
      </c>
    </row>
    <row r="632" spans="1:5">
      <c r="A632" t="str">
        <f>VLOOKUP(C632,Nomen2!$A$1:$E$34,2,0)</f>
        <v>BASSIN DE CAUX-MARITIME</v>
      </c>
      <c r="B632">
        <f>VLOOKUP(C632,Nomen2!$A$1:$E$34,3,0)</f>
        <v>28103</v>
      </c>
      <c r="C632">
        <v>2803</v>
      </c>
      <c r="D632" t="s">
        <v>338</v>
      </c>
      <c r="E632">
        <v>1</v>
      </c>
    </row>
    <row r="633" spans="1:5">
      <c r="A633" t="str">
        <f>VLOOKUP(C633,Nomen2!$A$1:$E$34,2,0)</f>
        <v>BASSIN DE CAUX-MARITIME</v>
      </c>
      <c r="B633">
        <f>VLOOKUP(C633,Nomen2!$A$1:$E$34,3,0)</f>
        <v>28103</v>
      </c>
      <c r="C633">
        <v>2803</v>
      </c>
      <c r="D633" t="s">
        <v>613</v>
      </c>
      <c r="E633">
        <v>1</v>
      </c>
    </row>
    <row r="634" spans="1:5">
      <c r="A634" t="str">
        <f>VLOOKUP(C634,Nomen2!$A$1:$E$34,2,0)</f>
        <v>BASSIN DE CAUX-MARITIME</v>
      </c>
      <c r="B634">
        <f>VLOOKUP(C634,Nomen2!$A$1:$E$34,3,0)</f>
        <v>28103</v>
      </c>
      <c r="C634">
        <v>2803</v>
      </c>
      <c r="D634" t="s">
        <v>652</v>
      </c>
      <c r="E634">
        <v>0</v>
      </c>
    </row>
    <row r="635" spans="1:5">
      <c r="A635" t="str">
        <f>VLOOKUP(C635,Nomen2!$A$1:$E$34,2,0)</f>
        <v>BASSIN DE CAUX-MARITIME</v>
      </c>
      <c r="B635">
        <f>VLOOKUP(C635,Nomen2!$A$1:$E$34,3,0)</f>
        <v>28103</v>
      </c>
      <c r="C635">
        <v>2803</v>
      </c>
      <c r="D635" t="s">
        <v>293</v>
      </c>
      <c r="E635">
        <v>0</v>
      </c>
    </row>
    <row r="636" spans="1:5">
      <c r="A636" t="str">
        <f>VLOOKUP(C636,Nomen2!$A$1:$E$34,2,0)</f>
        <v>BASSIN DE CAUX-MARITIME</v>
      </c>
      <c r="B636">
        <f>VLOOKUP(C636,Nomen2!$A$1:$E$34,3,0)</f>
        <v>28103</v>
      </c>
      <c r="C636">
        <v>2803</v>
      </c>
      <c r="D636" t="s">
        <v>351</v>
      </c>
      <c r="E636">
        <v>0</v>
      </c>
    </row>
    <row r="637" spans="1:5">
      <c r="A637" t="str">
        <f>VLOOKUP(C637,Nomen2!$A$1:$E$34,2,0)</f>
        <v>BASSIN DE CAUX-MARITIME</v>
      </c>
      <c r="B637">
        <f>VLOOKUP(C637,Nomen2!$A$1:$E$34,3,0)</f>
        <v>28103</v>
      </c>
      <c r="C637">
        <v>2803</v>
      </c>
      <c r="D637" t="s">
        <v>278</v>
      </c>
      <c r="E637">
        <v>0</v>
      </c>
    </row>
    <row r="638" spans="1:5">
      <c r="A638" t="str">
        <f>VLOOKUP(C638,Nomen2!$A$1:$E$34,2,0)</f>
        <v>BASSIN DE CAUX-MARITIME</v>
      </c>
      <c r="B638">
        <f>VLOOKUP(C638,Nomen2!$A$1:$E$34,3,0)</f>
        <v>28103</v>
      </c>
      <c r="C638">
        <v>2803</v>
      </c>
      <c r="D638" t="s">
        <v>305</v>
      </c>
      <c r="E638">
        <v>0</v>
      </c>
    </row>
    <row r="639" spans="1:5">
      <c r="A639" t="str">
        <f>VLOOKUP(C639,Nomen2!$A$1:$E$34,2,0)</f>
        <v>BASSIN DE CAUX-MARITIME</v>
      </c>
      <c r="B639">
        <f>VLOOKUP(C639,Nomen2!$A$1:$E$34,3,0)</f>
        <v>28103</v>
      </c>
      <c r="C639">
        <v>2803</v>
      </c>
      <c r="D639" t="s">
        <v>558</v>
      </c>
      <c r="E639">
        <v>0</v>
      </c>
    </row>
    <row r="640" spans="1:5">
      <c r="A640" t="str">
        <f>VLOOKUP(C640,Nomen2!$A$1:$E$34,2,0)</f>
        <v>BASSIN DU TRÉPORT</v>
      </c>
      <c r="B640">
        <f>VLOOKUP(C640,Nomen2!$A$1:$E$34,3,0)</f>
        <v>28104</v>
      </c>
      <c r="C640">
        <v>2804</v>
      </c>
      <c r="D640" t="s">
        <v>199</v>
      </c>
      <c r="E640">
        <v>17</v>
      </c>
    </row>
    <row r="641" spans="1:5">
      <c r="A641" t="str">
        <f>VLOOKUP(C641,Nomen2!$A$1:$E$34,2,0)</f>
        <v>BASSIN DU TRÉPORT</v>
      </c>
      <c r="B641">
        <f>VLOOKUP(C641,Nomen2!$A$1:$E$34,3,0)</f>
        <v>28104</v>
      </c>
      <c r="C641">
        <v>2804</v>
      </c>
      <c r="D641" t="s">
        <v>193</v>
      </c>
      <c r="E641">
        <v>16</v>
      </c>
    </row>
    <row r="642" spans="1:5">
      <c r="A642" t="str">
        <f>VLOOKUP(C642,Nomen2!$A$1:$E$34,2,0)</f>
        <v>BASSIN DU TRÉPORT</v>
      </c>
      <c r="B642">
        <f>VLOOKUP(C642,Nomen2!$A$1:$E$34,3,0)</f>
        <v>28104</v>
      </c>
      <c r="C642">
        <v>2804</v>
      </c>
      <c r="D642" t="s">
        <v>185</v>
      </c>
      <c r="E642">
        <v>16</v>
      </c>
    </row>
    <row r="643" spans="1:5">
      <c r="A643" t="str">
        <f>VLOOKUP(C643,Nomen2!$A$1:$E$34,2,0)</f>
        <v>BASSIN DU TRÉPORT</v>
      </c>
      <c r="B643">
        <f>VLOOKUP(C643,Nomen2!$A$1:$E$34,3,0)</f>
        <v>28104</v>
      </c>
      <c r="C643">
        <v>2804</v>
      </c>
      <c r="D643" t="s">
        <v>183</v>
      </c>
      <c r="E643">
        <v>15</v>
      </c>
    </row>
    <row r="644" spans="1:5">
      <c r="A644" t="str">
        <f>VLOOKUP(C644,Nomen2!$A$1:$E$34,2,0)</f>
        <v>BASSIN DU TRÉPORT</v>
      </c>
      <c r="B644">
        <f>VLOOKUP(C644,Nomen2!$A$1:$E$34,3,0)</f>
        <v>28104</v>
      </c>
      <c r="C644">
        <v>2804</v>
      </c>
      <c r="D644" t="s">
        <v>175</v>
      </c>
      <c r="E644">
        <v>14</v>
      </c>
    </row>
    <row r="645" spans="1:5">
      <c r="A645" t="str">
        <f>VLOOKUP(C645,Nomen2!$A$1:$E$34,2,0)</f>
        <v>BASSIN DU TRÉPORT</v>
      </c>
      <c r="B645">
        <f>VLOOKUP(C645,Nomen2!$A$1:$E$34,3,0)</f>
        <v>28104</v>
      </c>
      <c r="C645">
        <v>2804</v>
      </c>
      <c r="D645" t="s">
        <v>188</v>
      </c>
      <c r="E645">
        <v>14</v>
      </c>
    </row>
    <row r="646" spans="1:5">
      <c r="A646" t="str">
        <f>VLOOKUP(C646,Nomen2!$A$1:$E$34,2,0)</f>
        <v>BASSIN DU TRÉPORT</v>
      </c>
      <c r="B646">
        <f>VLOOKUP(C646,Nomen2!$A$1:$E$34,3,0)</f>
        <v>28104</v>
      </c>
      <c r="C646">
        <v>2804</v>
      </c>
      <c r="D646" t="s">
        <v>178</v>
      </c>
      <c r="E646">
        <v>12</v>
      </c>
    </row>
    <row r="647" spans="1:5">
      <c r="A647" t="str">
        <f>VLOOKUP(C647,Nomen2!$A$1:$E$34,2,0)</f>
        <v>BASSIN DU TRÉPORT</v>
      </c>
      <c r="B647">
        <f>VLOOKUP(C647,Nomen2!$A$1:$E$34,3,0)</f>
        <v>28104</v>
      </c>
      <c r="C647">
        <v>2804</v>
      </c>
      <c r="D647" t="s">
        <v>195</v>
      </c>
      <c r="E647">
        <v>10</v>
      </c>
    </row>
    <row r="648" spans="1:5">
      <c r="A648" t="str">
        <f>VLOOKUP(C648,Nomen2!$A$1:$E$34,2,0)</f>
        <v>BASSIN DU TRÉPORT</v>
      </c>
      <c r="B648">
        <f>VLOOKUP(C648,Nomen2!$A$1:$E$34,3,0)</f>
        <v>28104</v>
      </c>
      <c r="C648">
        <v>2804</v>
      </c>
      <c r="D648" t="s">
        <v>176</v>
      </c>
      <c r="E648">
        <v>8</v>
      </c>
    </row>
    <row r="649" spans="1:5">
      <c r="A649" t="str">
        <f>VLOOKUP(C649,Nomen2!$A$1:$E$34,2,0)</f>
        <v>BASSIN DU TRÉPORT</v>
      </c>
      <c r="B649">
        <f>VLOOKUP(C649,Nomen2!$A$1:$E$34,3,0)</f>
        <v>28104</v>
      </c>
      <c r="C649">
        <v>2804</v>
      </c>
      <c r="D649" t="s">
        <v>177</v>
      </c>
      <c r="E649">
        <v>7</v>
      </c>
    </row>
    <row r="650" spans="1:5">
      <c r="A650" t="str">
        <f>VLOOKUP(C650,Nomen2!$A$1:$E$34,2,0)</f>
        <v>BASSIN DU TRÉPORT</v>
      </c>
      <c r="B650">
        <f>VLOOKUP(C650,Nomen2!$A$1:$E$34,3,0)</f>
        <v>28104</v>
      </c>
      <c r="C650">
        <v>2804</v>
      </c>
      <c r="D650" t="s">
        <v>184</v>
      </c>
      <c r="E650">
        <v>7</v>
      </c>
    </row>
    <row r="651" spans="1:5">
      <c r="A651" t="str">
        <f>VLOOKUP(C651,Nomen2!$A$1:$E$34,2,0)</f>
        <v>BASSIN DU TRÉPORT</v>
      </c>
      <c r="B651">
        <f>VLOOKUP(C651,Nomen2!$A$1:$E$34,3,0)</f>
        <v>28104</v>
      </c>
      <c r="C651">
        <v>2804</v>
      </c>
      <c r="D651" t="s">
        <v>197</v>
      </c>
      <c r="E651">
        <v>5</v>
      </c>
    </row>
    <row r="652" spans="1:5">
      <c r="A652" t="str">
        <f>VLOOKUP(C652,Nomen2!$A$1:$E$34,2,0)</f>
        <v>BASSIN DU TRÉPORT</v>
      </c>
      <c r="B652">
        <f>VLOOKUP(C652,Nomen2!$A$1:$E$34,3,0)</f>
        <v>28104</v>
      </c>
      <c r="C652">
        <v>2804</v>
      </c>
      <c r="D652" t="s">
        <v>198</v>
      </c>
      <c r="E652">
        <v>5</v>
      </c>
    </row>
    <row r="653" spans="1:5">
      <c r="A653" t="str">
        <f>VLOOKUP(C653,Nomen2!$A$1:$E$34,2,0)</f>
        <v>BASSIN DU TRÉPORT</v>
      </c>
      <c r="B653">
        <f>VLOOKUP(C653,Nomen2!$A$1:$E$34,3,0)</f>
        <v>28104</v>
      </c>
      <c r="C653">
        <v>2804</v>
      </c>
      <c r="D653" t="s">
        <v>256</v>
      </c>
      <c r="E653">
        <v>3</v>
      </c>
    </row>
    <row r="654" spans="1:5">
      <c r="A654" t="str">
        <f>VLOOKUP(C654,Nomen2!$A$1:$E$34,2,0)</f>
        <v>BASSIN DU TRÉPORT</v>
      </c>
      <c r="B654">
        <f>VLOOKUP(C654,Nomen2!$A$1:$E$34,3,0)</f>
        <v>28104</v>
      </c>
      <c r="C654">
        <v>2804</v>
      </c>
      <c r="D654" t="s">
        <v>196</v>
      </c>
      <c r="E654">
        <v>3</v>
      </c>
    </row>
    <row r="655" spans="1:5">
      <c r="A655" t="str">
        <f>VLOOKUP(C655,Nomen2!$A$1:$E$34,2,0)</f>
        <v>BASSIN DU TRÉPORT</v>
      </c>
      <c r="B655">
        <f>VLOOKUP(C655,Nomen2!$A$1:$E$34,3,0)</f>
        <v>28104</v>
      </c>
      <c r="C655">
        <v>2804</v>
      </c>
      <c r="D655" t="s">
        <v>181</v>
      </c>
      <c r="E655">
        <v>3</v>
      </c>
    </row>
    <row r="656" spans="1:5">
      <c r="A656" t="str">
        <f>VLOOKUP(C656,Nomen2!$A$1:$E$34,2,0)</f>
        <v>BASSIN DU TRÉPORT</v>
      </c>
      <c r="B656">
        <f>VLOOKUP(C656,Nomen2!$A$1:$E$34,3,0)</f>
        <v>28104</v>
      </c>
      <c r="C656">
        <v>2804</v>
      </c>
      <c r="D656" t="s">
        <v>191</v>
      </c>
      <c r="E656">
        <v>3</v>
      </c>
    </row>
    <row r="657" spans="1:5">
      <c r="A657" t="str">
        <f>VLOOKUP(C657,Nomen2!$A$1:$E$34,2,0)</f>
        <v>BASSIN DU TRÉPORT</v>
      </c>
      <c r="B657">
        <f>VLOOKUP(C657,Nomen2!$A$1:$E$34,3,0)</f>
        <v>28104</v>
      </c>
      <c r="C657">
        <v>2804</v>
      </c>
      <c r="D657" t="s">
        <v>187</v>
      </c>
      <c r="E657">
        <v>3</v>
      </c>
    </row>
    <row r="658" spans="1:5">
      <c r="A658" t="str">
        <f>VLOOKUP(C658,Nomen2!$A$1:$E$34,2,0)</f>
        <v>BASSIN DU TRÉPORT</v>
      </c>
      <c r="B658">
        <f>VLOOKUP(C658,Nomen2!$A$1:$E$34,3,0)</f>
        <v>28104</v>
      </c>
      <c r="C658">
        <v>2804</v>
      </c>
      <c r="D658" t="s">
        <v>251</v>
      </c>
      <c r="E658">
        <v>3</v>
      </c>
    </row>
    <row r="659" spans="1:5">
      <c r="A659" t="str">
        <f>VLOOKUP(C659,Nomen2!$A$1:$E$34,2,0)</f>
        <v>BASSIN DU TRÉPORT</v>
      </c>
      <c r="B659">
        <f>VLOOKUP(C659,Nomen2!$A$1:$E$34,3,0)</f>
        <v>28104</v>
      </c>
      <c r="C659">
        <v>2804</v>
      </c>
      <c r="D659" t="s">
        <v>201</v>
      </c>
      <c r="E659">
        <v>3</v>
      </c>
    </row>
    <row r="660" spans="1:5">
      <c r="A660" t="str">
        <f>VLOOKUP(C660,Nomen2!$A$1:$E$34,2,0)</f>
        <v>BASSIN DU TRÉPORT</v>
      </c>
      <c r="B660">
        <f>VLOOKUP(C660,Nomen2!$A$1:$E$34,3,0)</f>
        <v>28104</v>
      </c>
      <c r="C660">
        <v>2804</v>
      </c>
      <c r="D660" t="s">
        <v>180</v>
      </c>
      <c r="E660">
        <v>3</v>
      </c>
    </row>
    <row r="661" spans="1:5">
      <c r="A661" t="str">
        <f>VLOOKUP(C661,Nomen2!$A$1:$E$34,2,0)</f>
        <v>BASSIN DU TRÉPORT</v>
      </c>
      <c r="B661">
        <f>VLOOKUP(C661,Nomen2!$A$1:$E$34,3,0)</f>
        <v>28104</v>
      </c>
      <c r="C661">
        <v>2804</v>
      </c>
      <c r="D661" t="s">
        <v>226</v>
      </c>
      <c r="E661">
        <v>2</v>
      </c>
    </row>
    <row r="662" spans="1:5">
      <c r="A662" t="str">
        <f>VLOOKUP(C662,Nomen2!$A$1:$E$34,2,0)</f>
        <v>BASSIN DU TRÉPORT</v>
      </c>
      <c r="B662">
        <f>VLOOKUP(C662,Nomen2!$A$1:$E$34,3,0)</f>
        <v>28104</v>
      </c>
      <c r="C662">
        <v>2804</v>
      </c>
      <c r="D662" t="s">
        <v>271</v>
      </c>
      <c r="E662">
        <v>2</v>
      </c>
    </row>
    <row r="663" spans="1:5">
      <c r="A663" t="str">
        <f>VLOOKUP(C663,Nomen2!$A$1:$E$34,2,0)</f>
        <v>BASSIN DU TRÉPORT</v>
      </c>
      <c r="B663">
        <f>VLOOKUP(C663,Nomen2!$A$1:$E$34,3,0)</f>
        <v>28104</v>
      </c>
      <c r="C663">
        <v>2804</v>
      </c>
      <c r="D663" t="s">
        <v>204</v>
      </c>
      <c r="E663">
        <v>2</v>
      </c>
    </row>
    <row r="664" spans="1:5">
      <c r="A664" t="str">
        <f>VLOOKUP(C664,Nomen2!$A$1:$E$34,2,0)</f>
        <v>BASSIN DU TRÉPORT</v>
      </c>
      <c r="B664">
        <f>VLOOKUP(C664,Nomen2!$A$1:$E$34,3,0)</f>
        <v>28104</v>
      </c>
      <c r="C664">
        <v>2804</v>
      </c>
      <c r="D664" t="s">
        <v>261</v>
      </c>
      <c r="E664">
        <v>2</v>
      </c>
    </row>
    <row r="665" spans="1:5">
      <c r="A665" t="str">
        <f>VLOOKUP(C665,Nomen2!$A$1:$E$34,2,0)</f>
        <v>BASSIN DU TRÉPORT</v>
      </c>
      <c r="B665">
        <f>VLOOKUP(C665,Nomen2!$A$1:$E$34,3,0)</f>
        <v>28104</v>
      </c>
      <c r="C665">
        <v>2804</v>
      </c>
      <c r="D665" t="s">
        <v>522</v>
      </c>
      <c r="E665">
        <v>2</v>
      </c>
    </row>
    <row r="666" spans="1:5">
      <c r="A666" t="str">
        <f>VLOOKUP(C666,Nomen2!$A$1:$E$34,2,0)</f>
        <v>BASSIN DU TRÉPORT</v>
      </c>
      <c r="B666">
        <f>VLOOKUP(C666,Nomen2!$A$1:$E$34,3,0)</f>
        <v>28104</v>
      </c>
      <c r="C666">
        <v>2804</v>
      </c>
      <c r="D666" t="s">
        <v>302</v>
      </c>
      <c r="E666">
        <v>2</v>
      </c>
    </row>
    <row r="667" spans="1:5">
      <c r="A667" t="str">
        <f>VLOOKUP(C667,Nomen2!$A$1:$E$34,2,0)</f>
        <v>BASSIN DU TRÉPORT</v>
      </c>
      <c r="B667">
        <f>VLOOKUP(C667,Nomen2!$A$1:$E$34,3,0)</f>
        <v>28104</v>
      </c>
      <c r="C667">
        <v>2804</v>
      </c>
      <c r="D667" t="s">
        <v>385</v>
      </c>
      <c r="E667">
        <v>2</v>
      </c>
    </row>
    <row r="668" spans="1:5">
      <c r="A668" t="str">
        <f>VLOOKUP(C668,Nomen2!$A$1:$E$34,2,0)</f>
        <v>BASSIN DU TRÉPORT</v>
      </c>
      <c r="B668">
        <f>VLOOKUP(C668,Nomen2!$A$1:$E$34,3,0)</f>
        <v>28104</v>
      </c>
      <c r="C668">
        <v>2804</v>
      </c>
      <c r="D668" t="s">
        <v>228</v>
      </c>
      <c r="E668">
        <v>2</v>
      </c>
    </row>
    <row r="669" spans="1:5">
      <c r="A669" t="str">
        <f>VLOOKUP(C669,Nomen2!$A$1:$E$34,2,0)</f>
        <v>BASSIN DU TRÉPORT</v>
      </c>
      <c r="B669">
        <f>VLOOKUP(C669,Nomen2!$A$1:$E$34,3,0)</f>
        <v>28104</v>
      </c>
      <c r="C669">
        <v>2804</v>
      </c>
      <c r="D669" t="s">
        <v>182</v>
      </c>
      <c r="E669">
        <v>2</v>
      </c>
    </row>
    <row r="670" spans="1:5">
      <c r="A670" t="str">
        <f>VLOOKUP(C670,Nomen2!$A$1:$E$34,2,0)</f>
        <v>BASSIN DU TRÉPORT</v>
      </c>
      <c r="B670">
        <f>VLOOKUP(C670,Nomen2!$A$1:$E$34,3,0)</f>
        <v>28104</v>
      </c>
      <c r="C670">
        <v>2804</v>
      </c>
      <c r="D670" t="s">
        <v>238</v>
      </c>
      <c r="E670">
        <v>2</v>
      </c>
    </row>
    <row r="671" spans="1:5">
      <c r="A671" t="str">
        <f>VLOOKUP(C671,Nomen2!$A$1:$E$34,2,0)</f>
        <v>BASSIN DU TRÉPORT</v>
      </c>
      <c r="B671">
        <f>VLOOKUP(C671,Nomen2!$A$1:$E$34,3,0)</f>
        <v>28104</v>
      </c>
      <c r="C671">
        <v>2804</v>
      </c>
      <c r="D671" t="s">
        <v>216</v>
      </c>
      <c r="E671">
        <v>2</v>
      </c>
    </row>
    <row r="672" spans="1:5">
      <c r="A672" t="str">
        <f>VLOOKUP(C672,Nomen2!$A$1:$E$34,2,0)</f>
        <v>BASSIN DU TRÉPORT</v>
      </c>
      <c r="B672">
        <f>VLOOKUP(C672,Nomen2!$A$1:$E$34,3,0)</f>
        <v>28104</v>
      </c>
      <c r="C672">
        <v>2804</v>
      </c>
      <c r="D672" t="s">
        <v>194</v>
      </c>
      <c r="E672">
        <v>2</v>
      </c>
    </row>
    <row r="673" spans="1:5">
      <c r="A673" t="str">
        <f>VLOOKUP(C673,Nomen2!$A$1:$E$34,2,0)</f>
        <v>BASSIN DU TRÉPORT</v>
      </c>
      <c r="B673">
        <f>VLOOKUP(C673,Nomen2!$A$1:$E$34,3,0)</f>
        <v>28104</v>
      </c>
      <c r="C673">
        <v>2804</v>
      </c>
      <c r="D673" t="s">
        <v>211</v>
      </c>
      <c r="E673">
        <v>2</v>
      </c>
    </row>
    <row r="674" spans="1:5">
      <c r="A674" t="str">
        <f>VLOOKUP(C674,Nomen2!$A$1:$E$34,2,0)</f>
        <v>BASSIN DU TRÉPORT</v>
      </c>
      <c r="B674">
        <f>VLOOKUP(C674,Nomen2!$A$1:$E$34,3,0)</f>
        <v>28104</v>
      </c>
      <c r="C674">
        <v>2804</v>
      </c>
      <c r="D674" t="s">
        <v>291</v>
      </c>
      <c r="E674">
        <v>2</v>
      </c>
    </row>
    <row r="675" spans="1:5">
      <c r="A675" t="str">
        <f>VLOOKUP(C675,Nomen2!$A$1:$E$34,2,0)</f>
        <v>BASSIN DU TRÉPORT</v>
      </c>
      <c r="B675">
        <f>VLOOKUP(C675,Nomen2!$A$1:$E$34,3,0)</f>
        <v>28104</v>
      </c>
      <c r="C675">
        <v>2804</v>
      </c>
      <c r="D675" t="s">
        <v>255</v>
      </c>
      <c r="E675">
        <v>2</v>
      </c>
    </row>
    <row r="676" spans="1:5">
      <c r="A676" t="str">
        <f>VLOOKUP(C676,Nomen2!$A$1:$E$34,2,0)</f>
        <v>BASSIN DU TRÉPORT</v>
      </c>
      <c r="B676">
        <f>VLOOKUP(C676,Nomen2!$A$1:$E$34,3,0)</f>
        <v>28104</v>
      </c>
      <c r="C676">
        <v>2804</v>
      </c>
      <c r="D676" t="s">
        <v>179</v>
      </c>
      <c r="E676">
        <v>2</v>
      </c>
    </row>
    <row r="677" spans="1:5">
      <c r="A677" t="str">
        <f>VLOOKUP(C677,Nomen2!$A$1:$E$34,2,0)</f>
        <v>BASSIN DU TRÉPORT</v>
      </c>
      <c r="B677">
        <f>VLOOKUP(C677,Nomen2!$A$1:$E$34,3,0)</f>
        <v>28104</v>
      </c>
      <c r="C677">
        <v>2804</v>
      </c>
      <c r="D677" t="s">
        <v>572</v>
      </c>
      <c r="E677">
        <v>1</v>
      </c>
    </row>
    <row r="678" spans="1:5">
      <c r="A678" t="str">
        <f>VLOOKUP(C678,Nomen2!$A$1:$E$34,2,0)</f>
        <v>BASSIN DU TRÉPORT</v>
      </c>
      <c r="B678">
        <f>VLOOKUP(C678,Nomen2!$A$1:$E$34,3,0)</f>
        <v>28104</v>
      </c>
      <c r="C678">
        <v>2804</v>
      </c>
      <c r="D678" t="s">
        <v>571</v>
      </c>
      <c r="E678">
        <v>1</v>
      </c>
    </row>
    <row r="679" spans="1:5">
      <c r="A679" t="str">
        <f>VLOOKUP(C679,Nomen2!$A$1:$E$34,2,0)</f>
        <v>BASSIN DU TRÉPORT</v>
      </c>
      <c r="B679">
        <f>VLOOKUP(C679,Nomen2!$A$1:$E$34,3,0)</f>
        <v>28104</v>
      </c>
      <c r="C679">
        <v>2804</v>
      </c>
      <c r="D679" t="s">
        <v>481</v>
      </c>
      <c r="E679">
        <v>1</v>
      </c>
    </row>
    <row r="680" spans="1:5">
      <c r="A680" t="str">
        <f>VLOOKUP(C680,Nomen2!$A$1:$E$34,2,0)</f>
        <v>BASSIN DU TRÉPORT</v>
      </c>
      <c r="B680">
        <f>VLOOKUP(C680,Nomen2!$A$1:$E$34,3,0)</f>
        <v>28104</v>
      </c>
      <c r="C680">
        <v>2804</v>
      </c>
      <c r="D680" t="s">
        <v>217</v>
      </c>
      <c r="E680">
        <v>1</v>
      </c>
    </row>
    <row r="681" spans="1:5">
      <c r="A681" t="str">
        <f>VLOOKUP(C681,Nomen2!$A$1:$E$34,2,0)</f>
        <v>BASSIN DU TRÉPORT</v>
      </c>
      <c r="B681">
        <f>VLOOKUP(C681,Nomen2!$A$1:$E$34,3,0)</f>
        <v>28104</v>
      </c>
      <c r="C681">
        <v>2804</v>
      </c>
      <c r="D681" t="s">
        <v>487</v>
      </c>
      <c r="E681">
        <v>1</v>
      </c>
    </row>
    <row r="682" spans="1:5">
      <c r="A682" t="str">
        <f>VLOOKUP(C682,Nomen2!$A$1:$E$34,2,0)</f>
        <v>BASSIN DU TRÉPORT</v>
      </c>
      <c r="B682">
        <f>VLOOKUP(C682,Nomen2!$A$1:$E$34,3,0)</f>
        <v>28104</v>
      </c>
      <c r="C682">
        <v>2804</v>
      </c>
      <c r="D682" t="s">
        <v>328</v>
      </c>
      <c r="E682">
        <v>1</v>
      </c>
    </row>
    <row r="683" spans="1:5">
      <c r="A683" t="str">
        <f>VLOOKUP(C683,Nomen2!$A$1:$E$34,2,0)</f>
        <v>BASSIN DU TRÉPORT</v>
      </c>
      <c r="B683">
        <f>VLOOKUP(C683,Nomen2!$A$1:$E$34,3,0)</f>
        <v>28104</v>
      </c>
      <c r="C683">
        <v>2804</v>
      </c>
      <c r="D683" t="s">
        <v>222</v>
      </c>
      <c r="E683">
        <v>1</v>
      </c>
    </row>
    <row r="684" spans="1:5">
      <c r="A684" t="str">
        <f>VLOOKUP(C684,Nomen2!$A$1:$E$34,2,0)</f>
        <v>BASSIN DU TRÉPORT</v>
      </c>
      <c r="B684">
        <f>VLOOKUP(C684,Nomen2!$A$1:$E$34,3,0)</f>
        <v>28104</v>
      </c>
      <c r="C684">
        <v>2804</v>
      </c>
      <c r="D684" t="s">
        <v>293</v>
      </c>
      <c r="E684">
        <v>1</v>
      </c>
    </row>
    <row r="685" spans="1:5">
      <c r="A685" t="str">
        <f>VLOOKUP(C685,Nomen2!$A$1:$E$34,2,0)</f>
        <v>BASSIN DU TRÉPORT</v>
      </c>
      <c r="B685">
        <f>VLOOKUP(C685,Nomen2!$A$1:$E$34,3,0)</f>
        <v>28104</v>
      </c>
      <c r="C685">
        <v>2804</v>
      </c>
      <c r="D685" t="s">
        <v>432</v>
      </c>
      <c r="E685">
        <v>1</v>
      </c>
    </row>
    <row r="686" spans="1:5">
      <c r="A686" t="str">
        <f>VLOOKUP(C686,Nomen2!$A$1:$E$34,2,0)</f>
        <v>BASSIN DU TRÉPORT</v>
      </c>
      <c r="B686">
        <f>VLOOKUP(C686,Nomen2!$A$1:$E$34,3,0)</f>
        <v>28104</v>
      </c>
      <c r="C686">
        <v>2804</v>
      </c>
      <c r="D686" t="s">
        <v>239</v>
      </c>
      <c r="E686">
        <v>1</v>
      </c>
    </row>
    <row r="687" spans="1:5">
      <c r="A687" t="str">
        <f>VLOOKUP(C687,Nomen2!$A$1:$E$34,2,0)</f>
        <v>BASSIN DU TRÉPORT</v>
      </c>
      <c r="B687">
        <f>VLOOKUP(C687,Nomen2!$A$1:$E$34,3,0)</f>
        <v>28104</v>
      </c>
      <c r="C687">
        <v>2804</v>
      </c>
      <c r="D687" t="s">
        <v>643</v>
      </c>
      <c r="E687">
        <v>1</v>
      </c>
    </row>
    <row r="688" spans="1:5">
      <c r="A688" t="str">
        <f>VLOOKUP(C688,Nomen2!$A$1:$E$34,2,0)</f>
        <v>BASSIN DU TRÉPORT</v>
      </c>
      <c r="B688">
        <f>VLOOKUP(C688,Nomen2!$A$1:$E$34,3,0)</f>
        <v>28104</v>
      </c>
      <c r="C688">
        <v>2804</v>
      </c>
      <c r="D688" t="s">
        <v>265</v>
      </c>
      <c r="E688">
        <v>1</v>
      </c>
    </row>
    <row r="689" spans="1:5">
      <c r="A689" t="str">
        <f>VLOOKUP(C689,Nomen2!$A$1:$E$34,2,0)</f>
        <v>BASSIN DU TRÉPORT</v>
      </c>
      <c r="B689">
        <f>VLOOKUP(C689,Nomen2!$A$1:$E$34,3,0)</f>
        <v>28104</v>
      </c>
      <c r="C689">
        <v>2804</v>
      </c>
      <c r="D689" t="s">
        <v>233</v>
      </c>
      <c r="E689">
        <v>1</v>
      </c>
    </row>
    <row r="690" spans="1:5">
      <c r="A690" t="str">
        <f>VLOOKUP(C690,Nomen2!$A$1:$E$34,2,0)</f>
        <v>BASSIN DU TRÉPORT</v>
      </c>
      <c r="B690">
        <f>VLOOKUP(C690,Nomen2!$A$1:$E$34,3,0)</f>
        <v>28104</v>
      </c>
      <c r="C690">
        <v>2804</v>
      </c>
      <c r="D690" t="s">
        <v>218</v>
      </c>
      <c r="E690">
        <v>1</v>
      </c>
    </row>
    <row r="691" spans="1:5">
      <c r="A691" t="str">
        <f>VLOOKUP(C691,Nomen2!$A$1:$E$34,2,0)</f>
        <v>BASSIN DU TRÉPORT</v>
      </c>
      <c r="B691">
        <f>VLOOKUP(C691,Nomen2!$A$1:$E$34,3,0)</f>
        <v>28104</v>
      </c>
      <c r="C691">
        <v>2804</v>
      </c>
      <c r="D691" t="s">
        <v>186</v>
      </c>
      <c r="E691">
        <v>1</v>
      </c>
    </row>
    <row r="692" spans="1:5">
      <c r="A692" t="str">
        <f>VLOOKUP(C692,Nomen2!$A$1:$E$34,2,0)</f>
        <v>BASSIN DU TRÉPORT</v>
      </c>
      <c r="B692">
        <f>VLOOKUP(C692,Nomen2!$A$1:$E$34,3,0)</f>
        <v>28104</v>
      </c>
      <c r="C692">
        <v>2804</v>
      </c>
      <c r="D692" t="s">
        <v>190</v>
      </c>
      <c r="E692">
        <v>1</v>
      </c>
    </row>
    <row r="693" spans="1:5">
      <c r="A693" t="str">
        <f>VLOOKUP(C693,Nomen2!$A$1:$E$34,2,0)</f>
        <v>BASSIN DU TRÉPORT</v>
      </c>
      <c r="B693">
        <f>VLOOKUP(C693,Nomen2!$A$1:$E$34,3,0)</f>
        <v>28104</v>
      </c>
      <c r="C693">
        <v>2804</v>
      </c>
      <c r="D693" t="s">
        <v>240</v>
      </c>
      <c r="E693">
        <v>1</v>
      </c>
    </row>
    <row r="694" spans="1:5">
      <c r="A694" t="str">
        <f>VLOOKUP(C694,Nomen2!$A$1:$E$34,2,0)</f>
        <v>BASSIN DU TRÉPORT</v>
      </c>
      <c r="B694">
        <f>VLOOKUP(C694,Nomen2!$A$1:$E$34,3,0)</f>
        <v>28104</v>
      </c>
      <c r="C694">
        <v>2804</v>
      </c>
      <c r="D694" t="s">
        <v>236</v>
      </c>
      <c r="E694">
        <v>1</v>
      </c>
    </row>
    <row r="695" spans="1:5">
      <c r="A695" t="str">
        <f>VLOOKUP(C695,Nomen2!$A$1:$E$34,2,0)</f>
        <v>BASSIN DU TRÉPORT</v>
      </c>
      <c r="B695">
        <f>VLOOKUP(C695,Nomen2!$A$1:$E$34,3,0)</f>
        <v>28104</v>
      </c>
      <c r="C695">
        <v>2804</v>
      </c>
      <c r="D695" t="s">
        <v>214</v>
      </c>
      <c r="E695">
        <v>1</v>
      </c>
    </row>
    <row r="696" spans="1:5">
      <c r="A696" t="str">
        <f>VLOOKUP(C696,Nomen2!$A$1:$E$34,2,0)</f>
        <v>BASSIN DU TRÉPORT</v>
      </c>
      <c r="B696">
        <f>VLOOKUP(C696,Nomen2!$A$1:$E$34,3,0)</f>
        <v>28104</v>
      </c>
      <c r="C696">
        <v>2804</v>
      </c>
      <c r="D696" t="s">
        <v>202</v>
      </c>
      <c r="E696">
        <v>1</v>
      </c>
    </row>
    <row r="697" spans="1:5">
      <c r="A697" t="str">
        <f>VLOOKUP(C697,Nomen2!$A$1:$E$34,2,0)</f>
        <v>BASSIN DU TRÉPORT</v>
      </c>
      <c r="B697">
        <f>VLOOKUP(C697,Nomen2!$A$1:$E$34,3,0)</f>
        <v>28104</v>
      </c>
      <c r="C697">
        <v>2804</v>
      </c>
      <c r="D697" t="s">
        <v>260</v>
      </c>
      <c r="E697">
        <v>1</v>
      </c>
    </row>
    <row r="698" spans="1:5">
      <c r="A698" t="str">
        <f>VLOOKUP(C698,Nomen2!$A$1:$E$34,2,0)</f>
        <v>BASSIN DU TRÉPORT</v>
      </c>
      <c r="B698">
        <f>VLOOKUP(C698,Nomen2!$A$1:$E$34,3,0)</f>
        <v>28104</v>
      </c>
      <c r="C698">
        <v>2804</v>
      </c>
      <c r="D698" t="s">
        <v>376</v>
      </c>
      <c r="E698">
        <v>1</v>
      </c>
    </row>
    <row r="699" spans="1:5">
      <c r="A699" t="str">
        <f>VLOOKUP(C699,Nomen2!$A$1:$E$34,2,0)</f>
        <v>BASSIN DU TRÉPORT</v>
      </c>
      <c r="B699">
        <f>VLOOKUP(C699,Nomen2!$A$1:$E$34,3,0)</f>
        <v>28104</v>
      </c>
      <c r="C699">
        <v>2804</v>
      </c>
      <c r="D699" t="s">
        <v>377</v>
      </c>
      <c r="E699">
        <v>1</v>
      </c>
    </row>
    <row r="700" spans="1:5">
      <c r="A700" t="str">
        <f>VLOOKUP(C700,Nomen2!$A$1:$E$34,2,0)</f>
        <v>BASSIN DU TRÉPORT</v>
      </c>
      <c r="B700">
        <f>VLOOKUP(C700,Nomen2!$A$1:$E$34,3,0)</f>
        <v>28104</v>
      </c>
      <c r="C700">
        <v>2804</v>
      </c>
      <c r="D700" t="s">
        <v>279</v>
      </c>
      <c r="E700">
        <v>1</v>
      </c>
    </row>
    <row r="701" spans="1:5">
      <c r="A701" t="str">
        <f>VLOOKUP(C701,Nomen2!$A$1:$E$34,2,0)</f>
        <v>BASSIN DU TRÉPORT</v>
      </c>
      <c r="B701">
        <f>VLOOKUP(C701,Nomen2!$A$1:$E$34,3,0)</f>
        <v>28104</v>
      </c>
      <c r="C701">
        <v>2804</v>
      </c>
      <c r="D701" t="s">
        <v>518</v>
      </c>
      <c r="E701">
        <v>1</v>
      </c>
    </row>
    <row r="702" spans="1:5">
      <c r="A702" t="str">
        <f>VLOOKUP(C702,Nomen2!$A$1:$E$34,2,0)</f>
        <v>BASSIN DU TRÉPORT</v>
      </c>
      <c r="B702">
        <f>VLOOKUP(C702,Nomen2!$A$1:$E$34,3,0)</f>
        <v>28104</v>
      </c>
      <c r="C702">
        <v>2804</v>
      </c>
      <c r="D702" t="s">
        <v>252</v>
      </c>
      <c r="E702">
        <v>1</v>
      </c>
    </row>
    <row r="703" spans="1:5">
      <c r="A703" t="str">
        <f>VLOOKUP(C703,Nomen2!$A$1:$E$34,2,0)</f>
        <v>BASSIN DU TRÉPORT</v>
      </c>
      <c r="B703">
        <f>VLOOKUP(C703,Nomen2!$A$1:$E$34,3,0)</f>
        <v>28104</v>
      </c>
      <c r="C703">
        <v>2804</v>
      </c>
      <c r="D703" t="s">
        <v>301</v>
      </c>
      <c r="E703">
        <v>1</v>
      </c>
    </row>
    <row r="704" spans="1:5">
      <c r="A704" t="str">
        <f>VLOOKUP(C704,Nomen2!$A$1:$E$34,2,0)</f>
        <v>BASSIN DU TRÉPORT</v>
      </c>
      <c r="B704">
        <f>VLOOKUP(C704,Nomen2!$A$1:$E$34,3,0)</f>
        <v>28104</v>
      </c>
      <c r="C704">
        <v>2804</v>
      </c>
      <c r="D704" t="s">
        <v>231</v>
      </c>
      <c r="E704">
        <v>1</v>
      </c>
    </row>
    <row r="705" spans="1:5">
      <c r="A705" t="str">
        <f>VLOOKUP(C705,Nomen2!$A$1:$E$34,2,0)</f>
        <v>BASSIN DU TRÉPORT</v>
      </c>
      <c r="B705">
        <f>VLOOKUP(C705,Nomen2!$A$1:$E$34,3,0)</f>
        <v>28104</v>
      </c>
      <c r="C705">
        <v>2804</v>
      </c>
      <c r="D705" t="s">
        <v>200</v>
      </c>
      <c r="E705">
        <v>1</v>
      </c>
    </row>
    <row r="706" spans="1:5">
      <c r="A706" t="str">
        <f>VLOOKUP(C706,Nomen2!$A$1:$E$34,2,0)</f>
        <v>BASSIN DU TRÉPORT</v>
      </c>
      <c r="B706">
        <f>VLOOKUP(C706,Nomen2!$A$1:$E$34,3,0)</f>
        <v>28104</v>
      </c>
      <c r="C706">
        <v>2804</v>
      </c>
      <c r="D706" t="s">
        <v>266</v>
      </c>
      <c r="E706">
        <v>1</v>
      </c>
    </row>
    <row r="707" spans="1:5">
      <c r="A707" t="str">
        <f>VLOOKUP(C707,Nomen2!$A$1:$E$34,2,0)</f>
        <v>BASSIN DU TRÉPORT</v>
      </c>
      <c r="B707">
        <f>VLOOKUP(C707,Nomen2!$A$1:$E$34,3,0)</f>
        <v>28104</v>
      </c>
      <c r="C707">
        <v>2804</v>
      </c>
      <c r="D707" t="s">
        <v>296</v>
      </c>
      <c r="E707">
        <v>1</v>
      </c>
    </row>
    <row r="708" spans="1:5">
      <c r="A708" t="str">
        <f>VLOOKUP(C708,Nomen2!$A$1:$E$34,2,0)</f>
        <v>BASSIN DU TRÉPORT</v>
      </c>
      <c r="B708">
        <f>VLOOKUP(C708,Nomen2!$A$1:$E$34,3,0)</f>
        <v>28104</v>
      </c>
      <c r="C708">
        <v>2804</v>
      </c>
      <c r="D708" t="s">
        <v>267</v>
      </c>
      <c r="E708">
        <v>1</v>
      </c>
    </row>
    <row r="709" spans="1:5">
      <c r="A709" t="str">
        <f>VLOOKUP(C709,Nomen2!$A$1:$E$34,2,0)</f>
        <v>BASSIN DU TRÉPORT</v>
      </c>
      <c r="B709">
        <f>VLOOKUP(C709,Nomen2!$A$1:$E$34,3,0)</f>
        <v>28104</v>
      </c>
      <c r="C709">
        <v>2804</v>
      </c>
      <c r="D709" t="s">
        <v>318</v>
      </c>
      <c r="E709">
        <v>1</v>
      </c>
    </row>
    <row r="710" spans="1:5">
      <c r="A710" t="str">
        <f>VLOOKUP(C710,Nomen2!$A$1:$E$34,2,0)</f>
        <v>BASSIN DU TRÉPORT</v>
      </c>
      <c r="B710">
        <f>VLOOKUP(C710,Nomen2!$A$1:$E$34,3,0)</f>
        <v>28104</v>
      </c>
      <c r="C710">
        <v>2804</v>
      </c>
      <c r="D710" t="s">
        <v>288</v>
      </c>
      <c r="E710">
        <v>1</v>
      </c>
    </row>
    <row r="711" spans="1:5">
      <c r="A711" t="str">
        <f>VLOOKUP(C711,Nomen2!$A$1:$E$34,2,0)</f>
        <v>BASSIN DU TRÉPORT</v>
      </c>
      <c r="B711">
        <f>VLOOKUP(C711,Nomen2!$A$1:$E$34,3,0)</f>
        <v>28104</v>
      </c>
      <c r="C711">
        <v>2804</v>
      </c>
      <c r="D711" t="s">
        <v>253</v>
      </c>
      <c r="E711">
        <v>1</v>
      </c>
    </row>
    <row r="712" spans="1:5">
      <c r="A712" t="str">
        <f>VLOOKUP(C712,Nomen2!$A$1:$E$34,2,0)</f>
        <v>BASSIN DU TRÉPORT</v>
      </c>
      <c r="B712">
        <f>VLOOKUP(C712,Nomen2!$A$1:$E$34,3,0)</f>
        <v>28104</v>
      </c>
      <c r="C712">
        <v>2804</v>
      </c>
      <c r="D712" t="s">
        <v>460</v>
      </c>
      <c r="E712">
        <v>1</v>
      </c>
    </row>
    <row r="713" spans="1:5">
      <c r="A713" t="str">
        <f>VLOOKUP(C713,Nomen2!$A$1:$E$34,2,0)</f>
        <v>BASSIN DU TRÉPORT</v>
      </c>
      <c r="B713">
        <f>VLOOKUP(C713,Nomen2!$A$1:$E$34,3,0)</f>
        <v>28104</v>
      </c>
      <c r="C713">
        <v>2804</v>
      </c>
      <c r="D713" t="s">
        <v>297</v>
      </c>
      <c r="E713">
        <v>1</v>
      </c>
    </row>
    <row r="714" spans="1:5">
      <c r="A714" t="str">
        <f>VLOOKUP(C714,Nomen2!$A$1:$E$34,2,0)</f>
        <v>BASSIN DU TRÉPORT</v>
      </c>
      <c r="B714">
        <f>VLOOKUP(C714,Nomen2!$A$1:$E$34,3,0)</f>
        <v>28104</v>
      </c>
      <c r="C714">
        <v>2804</v>
      </c>
      <c r="D714" t="s">
        <v>308</v>
      </c>
      <c r="E714">
        <v>1</v>
      </c>
    </row>
    <row r="715" spans="1:5">
      <c r="A715" t="str">
        <f>VLOOKUP(C715,Nomen2!$A$1:$E$34,2,0)</f>
        <v>BASSIN DU TRÉPORT</v>
      </c>
      <c r="B715">
        <f>VLOOKUP(C715,Nomen2!$A$1:$E$34,3,0)</f>
        <v>28104</v>
      </c>
      <c r="C715">
        <v>2804</v>
      </c>
      <c r="D715" t="s">
        <v>324</v>
      </c>
      <c r="E715">
        <v>1</v>
      </c>
    </row>
    <row r="716" spans="1:5">
      <c r="A716" t="str">
        <f>VLOOKUP(C716,Nomen2!$A$1:$E$34,2,0)</f>
        <v>BASSIN DU TRÉPORT</v>
      </c>
      <c r="B716">
        <f>VLOOKUP(C716,Nomen2!$A$1:$E$34,3,0)</f>
        <v>28104</v>
      </c>
      <c r="C716">
        <v>2804</v>
      </c>
      <c r="D716" t="s">
        <v>289</v>
      </c>
      <c r="E716">
        <v>1</v>
      </c>
    </row>
    <row r="717" spans="1:5">
      <c r="A717" t="str">
        <f>VLOOKUP(C717,Nomen2!$A$1:$E$34,2,0)</f>
        <v>BASSIN DU TRÉPORT</v>
      </c>
      <c r="B717">
        <f>VLOOKUP(C717,Nomen2!$A$1:$E$34,3,0)</f>
        <v>28104</v>
      </c>
      <c r="C717">
        <v>2804</v>
      </c>
      <c r="D717" t="s">
        <v>542</v>
      </c>
      <c r="E717">
        <v>1</v>
      </c>
    </row>
    <row r="718" spans="1:5">
      <c r="A718" t="str">
        <f>VLOOKUP(C718,Nomen2!$A$1:$E$34,2,0)</f>
        <v>BASSIN DU TRÉPORT</v>
      </c>
      <c r="B718">
        <f>VLOOKUP(C718,Nomen2!$A$1:$E$34,3,0)</f>
        <v>28104</v>
      </c>
      <c r="C718">
        <v>2804</v>
      </c>
      <c r="D718" t="s">
        <v>290</v>
      </c>
      <c r="E718">
        <v>1</v>
      </c>
    </row>
    <row r="719" spans="1:5">
      <c r="A719" t="str">
        <f>VLOOKUP(C719,Nomen2!$A$1:$E$34,2,0)</f>
        <v>BASSIN DU TRÉPORT</v>
      </c>
      <c r="B719">
        <f>VLOOKUP(C719,Nomen2!$A$1:$E$34,3,0)</f>
        <v>28104</v>
      </c>
      <c r="C719">
        <v>2804</v>
      </c>
      <c r="D719" t="s">
        <v>244</v>
      </c>
      <c r="E719">
        <v>1</v>
      </c>
    </row>
    <row r="720" spans="1:5">
      <c r="A720" t="str">
        <f>VLOOKUP(C720,Nomen2!$A$1:$E$34,2,0)</f>
        <v>BASSIN DU TRÉPORT</v>
      </c>
      <c r="B720">
        <f>VLOOKUP(C720,Nomen2!$A$1:$E$34,3,0)</f>
        <v>28104</v>
      </c>
      <c r="C720">
        <v>2804</v>
      </c>
      <c r="D720" t="s">
        <v>362</v>
      </c>
      <c r="E720">
        <v>1</v>
      </c>
    </row>
    <row r="721" spans="1:5">
      <c r="A721" t="str">
        <f>VLOOKUP(C721,Nomen2!$A$1:$E$34,2,0)</f>
        <v>BASSIN DU TRÉPORT</v>
      </c>
      <c r="B721">
        <f>VLOOKUP(C721,Nomen2!$A$1:$E$34,3,0)</f>
        <v>28104</v>
      </c>
      <c r="C721">
        <v>2804</v>
      </c>
      <c r="D721" t="s">
        <v>275</v>
      </c>
      <c r="E721">
        <v>1</v>
      </c>
    </row>
    <row r="722" spans="1:5">
      <c r="A722" t="str">
        <f>VLOOKUP(C722,Nomen2!$A$1:$E$34,2,0)</f>
        <v>BASSIN DU TRÉPORT</v>
      </c>
      <c r="B722">
        <f>VLOOKUP(C722,Nomen2!$A$1:$E$34,3,0)</f>
        <v>28104</v>
      </c>
      <c r="C722">
        <v>2804</v>
      </c>
      <c r="D722" t="s">
        <v>569</v>
      </c>
      <c r="E722">
        <v>1</v>
      </c>
    </row>
    <row r="723" spans="1:5">
      <c r="A723" t="str">
        <f>VLOOKUP(C723,Nomen2!$A$1:$E$34,2,0)</f>
        <v>BASSIN DU TRÉPORT</v>
      </c>
      <c r="B723">
        <f>VLOOKUP(C723,Nomen2!$A$1:$E$34,3,0)</f>
        <v>28104</v>
      </c>
      <c r="C723">
        <v>2804</v>
      </c>
      <c r="D723" t="s">
        <v>206</v>
      </c>
      <c r="E723">
        <v>1</v>
      </c>
    </row>
    <row r="724" spans="1:5">
      <c r="A724" t="str">
        <f>VLOOKUP(C724,Nomen2!$A$1:$E$34,2,0)</f>
        <v>BASSIN DU TRÉPORT</v>
      </c>
      <c r="B724">
        <f>VLOOKUP(C724,Nomen2!$A$1:$E$34,3,0)</f>
        <v>28104</v>
      </c>
      <c r="C724">
        <v>2804</v>
      </c>
      <c r="D724" t="s">
        <v>221</v>
      </c>
      <c r="E724">
        <v>1</v>
      </c>
    </row>
    <row r="725" spans="1:5">
      <c r="A725" t="str">
        <f>VLOOKUP(C725,Nomen2!$A$1:$E$34,2,0)</f>
        <v>BASSIN DU TRÉPORT</v>
      </c>
      <c r="B725">
        <f>VLOOKUP(C725,Nomen2!$A$1:$E$34,3,0)</f>
        <v>28104</v>
      </c>
      <c r="C725">
        <v>2804</v>
      </c>
      <c r="D725" t="s">
        <v>424</v>
      </c>
      <c r="E725">
        <v>0</v>
      </c>
    </row>
    <row r="726" spans="1:5">
      <c r="A726" t="str">
        <f>VLOOKUP(C726,Nomen2!$A$1:$E$34,2,0)</f>
        <v>BASSIN DU TRÉPORT</v>
      </c>
      <c r="B726">
        <f>VLOOKUP(C726,Nomen2!$A$1:$E$34,3,0)</f>
        <v>28104</v>
      </c>
      <c r="C726">
        <v>2804</v>
      </c>
      <c r="D726" t="s">
        <v>498</v>
      </c>
      <c r="E726">
        <v>0</v>
      </c>
    </row>
    <row r="727" spans="1:5">
      <c r="A727" t="str">
        <f>VLOOKUP(C727,Nomen2!$A$1:$E$34,2,0)</f>
        <v>BASSIN DU TRÉPORT</v>
      </c>
      <c r="B727">
        <f>VLOOKUP(C727,Nomen2!$A$1:$E$34,3,0)</f>
        <v>28104</v>
      </c>
      <c r="C727">
        <v>2804</v>
      </c>
      <c r="D727" t="s">
        <v>225</v>
      </c>
      <c r="E727">
        <v>0</v>
      </c>
    </row>
    <row r="728" spans="1:5">
      <c r="A728" t="str">
        <f>VLOOKUP(C728,Nomen2!$A$1:$E$34,2,0)</f>
        <v>BASSIN DU TRÉPORT</v>
      </c>
      <c r="B728">
        <f>VLOOKUP(C728,Nomen2!$A$1:$E$34,3,0)</f>
        <v>28104</v>
      </c>
      <c r="C728">
        <v>2804</v>
      </c>
      <c r="D728" t="s">
        <v>207</v>
      </c>
      <c r="E728">
        <v>0</v>
      </c>
    </row>
    <row r="729" spans="1:5">
      <c r="A729" t="str">
        <f>VLOOKUP(C729,Nomen2!$A$1:$E$34,2,0)</f>
        <v>BASSIN DU TRÉPORT</v>
      </c>
      <c r="B729">
        <f>VLOOKUP(C729,Nomen2!$A$1:$E$34,3,0)</f>
        <v>28104</v>
      </c>
      <c r="C729">
        <v>2804</v>
      </c>
      <c r="D729" t="s">
        <v>189</v>
      </c>
      <c r="E729">
        <v>0</v>
      </c>
    </row>
    <row r="730" spans="1:5">
      <c r="A730" t="str">
        <f>VLOOKUP(C730,Nomen2!$A$1:$E$34,2,0)</f>
        <v>BASSIN DU TRÉPORT</v>
      </c>
      <c r="B730">
        <f>VLOOKUP(C730,Nomen2!$A$1:$E$34,3,0)</f>
        <v>28104</v>
      </c>
      <c r="C730">
        <v>2804</v>
      </c>
      <c r="D730" t="s">
        <v>280</v>
      </c>
      <c r="E730">
        <v>0</v>
      </c>
    </row>
    <row r="731" spans="1:5">
      <c r="A731" t="str">
        <f>VLOOKUP(C731,Nomen2!$A$1:$E$34,2,0)</f>
        <v>BASSIN DU TRÉPORT</v>
      </c>
      <c r="B731">
        <f>VLOOKUP(C731,Nomen2!$A$1:$E$34,3,0)</f>
        <v>28104</v>
      </c>
      <c r="C731">
        <v>2804</v>
      </c>
      <c r="D731" t="s">
        <v>209</v>
      </c>
      <c r="E731">
        <v>0</v>
      </c>
    </row>
    <row r="732" spans="1:5">
      <c r="A732" t="str">
        <f>VLOOKUP(C732,Nomen2!$A$1:$E$34,2,0)</f>
        <v>BASSIN DE FORGES-LES-EAUX</v>
      </c>
      <c r="B732">
        <f>VLOOKUP(C732,Nomen2!$A$1:$E$34,3,0)</f>
        <v>28105</v>
      </c>
      <c r="C732">
        <v>2805</v>
      </c>
      <c r="D732" t="s">
        <v>183</v>
      </c>
      <c r="E732">
        <v>22</v>
      </c>
    </row>
    <row r="733" spans="1:5">
      <c r="A733" t="str">
        <f>VLOOKUP(C733,Nomen2!$A$1:$E$34,2,0)</f>
        <v>BASSIN DE FORGES-LES-EAUX</v>
      </c>
      <c r="B733">
        <f>VLOOKUP(C733,Nomen2!$A$1:$E$34,3,0)</f>
        <v>28105</v>
      </c>
      <c r="C733">
        <v>2805</v>
      </c>
      <c r="D733" t="s">
        <v>175</v>
      </c>
      <c r="E733">
        <v>21</v>
      </c>
    </row>
    <row r="734" spans="1:5">
      <c r="A734" t="str">
        <f>VLOOKUP(C734,Nomen2!$A$1:$E$34,2,0)</f>
        <v>BASSIN DE FORGES-LES-EAUX</v>
      </c>
      <c r="B734">
        <f>VLOOKUP(C734,Nomen2!$A$1:$E$34,3,0)</f>
        <v>28105</v>
      </c>
      <c r="C734">
        <v>2805</v>
      </c>
      <c r="D734" t="s">
        <v>176</v>
      </c>
      <c r="E734">
        <v>18</v>
      </c>
    </row>
    <row r="735" spans="1:5">
      <c r="A735" t="str">
        <f>VLOOKUP(C735,Nomen2!$A$1:$E$34,2,0)</f>
        <v>BASSIN DE FORGES-LES-EAUX</v>
      </c>
      <c r="B735">
        <f>VLOOKUP(C735,Nomen2!$A$1:$E$34,3,0)</f>
        <v>28105</v>
      </c>
      <c r="C735">
        <v>2805</v>
      </c>
      <c r="D735" t="s">
        <v>188</v>
      </c>
      <c r="E735">
        <v>15</v>
      </c>
    </row>
    <row r="736" spans="1:5">
      <c r="A736" t="str">
        <f>VLOOKUP(C736,Nomen2!$A$1:$E$34,2,0)</f>
        <v>BASSIN DE FORGES-LES-EAUX</v>
      </c>
      <c r="B736">
        <f>VLOOKUP(C736,Nomen2!$A$1:$E$34,3,0)</f>
        <v>28105</v>
      </c>
      <c r="C736">
        <v>2805</v>
      </c>
      <c r="D736" t="s">
        <v>199</v>
      </c>
      <c r="E736">
        <v>14</v>
      </c>
    </row>
    <row r="737" spans="1:5">
      <c r="A737" t="str">
        <f>VLOOKUP(C737,Nomen2!$A$1:$E$34,2,0)</f>
        <v>BASSIN DE FORGES-LES-EAUX</v>
      </c>
      <c r="B737">
        <f>VLOOKUP(C737,Nomen2!$A$1:$E$34,3,0)</f>
        <v>28105</v>
      </c>
      <c r="C737">
        <v>2805</v>
      </c>
      <c r="D737" t="s">
        <v>185</v>
      </c>
      <c r="E737">
        <v>13</v>
      </c>
    </row>
    <row r="738" spans="1:5">
      <c r="A738" t="str">
        <f>VLOOKUP(C738,Nomen2!$A$1:$E$34,2,0)</f>
        <v>BASSIN DE FORGES-LES-EAUX</v>
      </c>
      <c r="B738">
        <f>VLOOKUP(C738,Nomen2!$A$1:$E$34,3,0)</f>
        <v>28105</v>
      </c>
      <c r="C738">
        <v>2805</v>
      </c>
      <c r="D738" t="s">
        <v>191</v>
      </c>
      <c r="E738">
        <v>12</v>
      </c>
    </row>
    <row r="739" spans="1:5">
      <c r="A739" t="str">
        <f>VLOOKUP(C739,Nomen2!$A$1:$E$34,2,0)</f>
        <v>BASSIN DE FORGES-LES-EAUX</v>
      </c>
      <c r="B739">
        <f>VLOOKUP(C739,Nomen2!$A$1:$E$34,3,0)</f>
        <v>28105</v>
      </c>
      <c r="C739">
        <v>2805</v>
      </c>
      <c r="D739" t="s">
        <v>178</v>
      </c>
      <c r="E739">
        <v>12</v>
      </c>
    </row>
    <row r="740" spans="1:5">
      <c r="A740" t="str">
        <f>VLOOKUP(C740,Nomen2!$A$1:$E$34,2,0)</f>
        <v>BASSIN DE FORGES-LES-EAUX</v>
      </c>
      <c r="B740">
        <f>VLOOKUP(C740,Nomen2!$A$1:$E$34,3,0)</f>
        <v>28105</v>
      </c>
      <c r="C740">
        <v>2805</v>
      </c>
      <c r="D740" t="s">
        <v>195</v>
      </c>
      <c r="E740">
        <v>11</v>
      </c>
    </row>
    <row r="741" spans="1:5">
      <c r="A741" t="str">
        <f>VLOOKUP(C741,Nomen2!$A$1:$E$34,2,0)</f>
        <v>BASSIN DE FORGES-LES-EAUX</v>
      </c>
      <c r="B741">
        <f>VLOOKUP(C741,Nomen2!$A$1:$E$34,3,0)</f>
        <v>28105</v>
      </c>
      <c r="C741">
        <v>2805</v>
      </c>
      <c r="D741" t="s">
        <v>177</v>
      </c>
      <c r="E741">
        <v>10</v>
      </c>
    </row>
    <row r="742" spans="1:5">
      <c r="A742" t="str">
        <f>VLOOKUP(C742,Nomen2!$A$1:$E$34,2,0)</f>
        <v>BASSIN DE FORGES-LES-EAUX</v>
      </c>
      <c r="B742">
        <f>VLOOKUP(C742,Nomen2!$A$1:$E$34,3,0)</f>
        <v>28105</v>
      </c>
      <c r="C742">
        <v>2805</v>
      </c>
      <c r="D742" t="s">
        <v>193</v>
      </c>
      <c r="E742">
        <v>10</v>
      </c>
    </row>
    <row r="743" spans="1:5">
      <c r="A743" t="str">
        <f>VLOOKUP(C743,Nomen2!$A$1:$E$34,2,0)</f>
        <v>BASSIN DE FORGES-LES-EAUX</v>
      </c>
      <c r="B743">
        <f>VLOOKUP(C743,Nomen2!$A$1:$E$34,3,0)</f>
        <v>28105</v>
      </c>
      <c r="C743">
        <v>2805</v>
      </c>
      <c r="D743" t="s">
        <v>198</v>
      </c>
      <c r="E743">
        <v>8</v>
      </c>
    </row>
    <row r="744" spans="1:5">
      <c r="A744" t="str">
        <f>VLOOKUP(C744,Nomen2!$A$1:$E$34,2,0)</f>
        <v>BASSIN DE FORGES-LES-EAUX</v>
      </c>
      <c r="B744">
        <f>VLOOKUP(C744,Nomen2!$A$1:$E$34,3,0)</f>
        <v>28105</v>
      </c>
      <c r="C744">
        <v>2805</v>
      </c>
      <c r="D744" t="s">
        <v>184</v>
      </c>
      <c r="E744">
        <v>7</v>
      </c>
    </row>
    <row r="745" spans="1:5">
      <c r="A745" t="str">
        <f>VLOOKUP(C745,Nomen2!$A$1:$E$34,2,0)</f>
        <v>BASSIN DE FORGES-LES-EAUX</v>
      </c>
      <c r="B745">
        <f>VLOOKUP(C745,Nomen2!$A$1:$E$34,3,0)</f>
        <v>28105</v>
      </c>
      <c r="C745">
        <v>2805</v>
      </c>
      <c r="D745" t="s">
        <v>221</v>
      </c>
      <c r="E745">
        <v>7</v>
      </c>
    </row>
    <row r="746" spans="1:5">
      <c r="A746" t="str">
        <f>VLOOKUP(C746,Nomen2!$A$1:$E$34,2,0)</f>
        <v>BASSIN DE FORGES-LES-EAUX</v>
      </c>
      <c r="B746">
        <f>VLOOKUP(C746,Nomen2!$A$1:$E$34,3,0)</f>
        <v>28105</v>
      </c>
      <c r="C746">
        <v>2805</v>
      </c>
      <c r="D746" t="s">
        <v>196</v>
      </c>
      <c r="E746">
        <v>6</v>
      </c>
    </row>
    <row r="747" spans="1:5">
      <c r="A747" t="str">
        <f>VLOOKUP(C747,Nomen2!$A$1:$E$34,2,0)</f>
        <v>BASSIN DE FORGES-LES-EAUX</v>
      </c>
      <c r="B747">
        <f>VLOOKUP(C747,Nomen2!$A$1:$E$34,3,0)</f>
        <v>28105</v>
      </c>
      <c r="C747">
        <v>2805</v>
      </c>
      <c r="D747" t="s">
        <v>201</v>
      </c>
      <c r="E747">
        <v>6</v>
      </c>
    </row>
    <row r="748" spans="1:5">
      <c r="A748" t="str">
        <f>VLOOKUP(C748,Nomen2!$A$1:$E$34,2,0)</f>
        <v>BASSIN DE FORGES-LES-EAUX</v>
      </c>
      <c r="B748">
        <f>VLOOKUP(C748,Nomen2!$A$1:$E$34,3,0)</f>
        <v>28105</v>
      </c>
      <c r="C748">
        <v>2805</v>
      </c>
      <c r="D748" t="s">
        <v>291</v>
      </c>
      <c r="E748">
        <v>6</v>
      </c>
    </row>
    <row r="749" spans="1:5">
      <c r="A749" t="str">
        <f>VLOOKUP(C749,Nomen2!$A$1:$E$34,2,0)</f>
        <v>BASSIN DE FORGES-LES-EAUX</v>
      </c>
      <c r="B749">
        <f>VLOOKUP(C749,Nomen2!$A$1:$E$34,3,0)</f>
        <v>28105</v>
      </c>
      <c r="C749">
        <v>2805</v>
      </c>
      <c r="D749" t="s">
        <v>192</v>
      </c>
      <c r="E749">
        <v>5</v>
      </c>
    </row>
    <row r="750" spans="1:5">
      <c r="A750" t="str">
        <f>VLOOKUP(C750,Nomen2!$A$1:$E$34,2,0)</f>
        <v>BASSIN DE FORGES-LES-EAUX</v>
      </c>
      <c r="B750">
        <f>VLOOKUP(C750,Nomen2!$A$1:$E$34,3,0)</f>
        <v>28105</v>
      </c>
      <c r="C750">
        <v>2805</v>
      </c>
      <c r="D750" t="s">
        <v>251</v>
      </c>
      <c r="E750">
        <v>5</v>
      </c>
    </row>
    <row r="751" spans="1:5">
      <c r="A751" t="str">
        <f>VLOOKUP(C751,Nomen2!$A$1:$E$34,2,0)</f>
        <v>BASSIN DE FORGES-LES-EAUX</v>
      </c>
      <c r="B751">
        <f>VLOOKUP(C751,Nomen2!$A$1:$E$34,3,0)</f>
        <v>28105</v>
      </c>
      <c r="C751">
        <v>2805</v>
      </c>
      <c r="D751" t="s">
        <v>194</v>
      </c>
      <c r="E751">
        <v>5</v>
      </c>
    </row>
    <row r="752" spans="1:5">
      <c r="A752" t="str">
        <f>VLOOKUP(C752,Nomen2!$A$1:$E$34,2,0)</f>
        <v>BASSIN DE FORGES-LES-EAUX</v>
      </c>
      <c r="B752">
        <f>VLOOKUP(C752,Nomen2!$A$1:$E$34,3,0)</f>
        <v>28105</v>
      </c>
      <c r="C752">
        <v>2805</v>
      </c>
      <c r="D752" t="s">
        <v>215</v>
      </c>
      <c r="E752">
        <v>4</v>
      </c>
    </row>
    <row r="753" spans="1:5">
      <c r="A753" t="str">
        <f>VLOOKUP(C753,Nomen2!$A$1:$E$34,2,0)</f>
        <v>BASSIN DE FORGES-LES-EAUX</v>
      </c>
      <c r="B753">
        <f>VLOOKUP(C753,Nomen2!$A$1:$E$34,3,0)</f>
        <v>28105</v>
      </c>
      <c r="C753">
        <v>2805</v>
      </c>
      <c r="D753" t="s">
        <v>233</v>
      </c>
      <c r="E753">
        <v>4</v>
      </c>
    </row>
    <row r="754" spans="1:5">
      <c r="A754" t="str">
        <f>VLOOKUP(C754,Nomen2!$A$1:$E$34,2,0)</f>
        <v>BASSIN DE FORGES-LES-EAUX</v>
      </c>
      <c r="B754">
        <f>VLOOKUP(C754,Nomen2!$A$1:$E$34,3,0)</f>
        <v>28105</v>
      </c>
      <c r="C754">
        <v>2805</v>
      </c>
      <c r="D754" t="s">
        <v>207</v>
      </c>
      <c r="E754">
        <v>4</v>
      </c>
    </row>
    <row r="755" spans="1:5">
      <c r="A755" t="str">
        <f>VLOOKUP(C755,Nomen2!$A$1:$E$34,2,0)</f>
        <v>BASSIN DE FORGES-LES-EAUX</v>
      </c>
      <c r="B755">
        <f>VLOOKUP(C755,Nomen2!$A$1:$E$34,3,0)</f>
        <v>28105</v>
      </c>
      <c r="C755">
        <v>2805</v>
      </c>
      <c r="D755" t="s">
        <v>240</v>
      </c>
      <c r="E755">
        <v>4</v>
      </c>
    </row>
    <row r="756" spans="1:5">
      <c r="A756" t="str">
        <f>VLOOKUP(C756,Nomen2!$A$1:$E$34,2,0)</f>
        <v>BASSIN DE FORGES-LES-EAUX</v>
      </c>
      <c r="B756">
        <f>VLOOKUP(C756,Nomen2!$A$1:$E$34,3,0)</f>
        <v>28105</v>
      </c>
      <c r="C756">
        <v>2805</v>
      </c>
      <c r="D756" t="s">
        <v>182</v>
      </c>
      <c r="E756">
        <v>4</v>
      </c>
    </row>
    <row r="757" spans="1:5">
      <c r="A757" t="str">
        <f>VLOOKUP(C757,Nomen2!$A$1:$E$34,2,0)</f>
        <v>BASSIN DE FORGES-LES-EAUX</v>
      </c>
      <c r="B757">
        <f>VLOOKUP(C757,Nomen2!$A$1:$E$34,3,0)</f>
        <v>28105</v>
      </c>
      <c r="C757">
        <v>2805</v>
      </c>
      <c r="D757" t="s">
        <v>229</v>
      </c>
      <c r="E757">
        <v>4</v>
      </c>
    </row>
    <row r="758" spans="1:5">
      <c r="A758" t="str">
        <f>VLOOKUP(C758,Nomen2!$A$1:$E$34,2,0)</f>
        <v>BASSIN DE FORGES-LES-EAUX</v>
      </c>
      <c r="B758">
        <f>VLOOKUP(C758,Nomen2!$A$1:$E$34,3,0)</f>
        <v>28105</v>
      </c>
      <c r="C758">
        <v>2805</v>
      </c>
      <c r="D758" t="s">
        <v>211</v>
      </c>
      <c r="E758">
        <v>4</v>
      </c>
    </row>
    <row r="759" spans="1:5">
      <c r="A759" t="str">
        <f>VLOOKUP(C759,Nomen2!$A$1:$E$34,2,0)</f>
        <v>BASSIN DE FORGES-LES-EAUX</v>
      </c>
      <c r="B759">
        <f>VLOOKUP(C759,Nomen2!$A$1:$E$34,3,0)</f>
        <v>28105</v>
      </c>
      <c r="C759">
        <v>2805</v>
      </c>
      <c r="D759" t="s">
        <v>180</v>
      </c>
      <c r="E759">
        <v>4</v>
      </c>
    </row>
    <row r="760" spans="1:5">
      <c r="A760" t="str">
        <f>VLOOKUP(C760,Nomen2!$A$1:$E$34,2,0)</f>
        <v>BASSIN DE FORGES-LES-EAUX</v>
      </c>
      <c r="B760">
        <f>VLOOKUP(C760,Nomen2!$A$1:$E$34,3,0)</f>
        <v>28105</v>
      </c>
      <c r="C760">
        <v>2805</v>
      </c>
      <c r="D760" t="s">
        <v>255</v>
      </c>
      <c r="E760">
        <v>4</v>
      </c>
    </row>
    <row r="761" spans="1:5">
      <c r="A761" t="str">
        <f>VLOOKUP(C761,Nomen2!$A$1:$E$34,2,0)</f>
        <v>BASSIN DE FORGES-LES-EAUX</v>
      </c>
      <c r="B761">
        <f>VLOOKUP(C761,Nomen2!$A$1:$E$34,3,0)</f>
        <v>28105</v>
      </c>
      <c r="C761">
        <v>2805</v>
      </c>
      <c r="D761" t="s">
        <v>181</v>
      </c>
      <c r="E761">
        <v>3</v>
      </c>
    </row>
    <row r="762" spans="1:5">
      <c r="A762" t="str">
        <f>VLOOKUP(C762,Nomen2!$A$1:$E$34,2,0)</f>
        <v>BASSIN DE FORGES-LES-EAUX</v>
      </c>
      <c r="B762">
        <f>VLOOKUP(C762,Nomen2!$A$1:$E$34,3,0)</f>
        <v>28105</v>
      </c>
      <c r="C762">
        <v>2805</v>
      </c>
      <c r="D762" t="s">
        <v>189</v>
      </c>
      <c r="E762">
        <v>3</v>
      </c>
    </row>
    <row r="763" spans="1:5">
      <c r="A763" t="str">
        <f>VLOOKUP(C763,Nomen2!$A$1:$E$34,2,0)</f>
        <v>BASSIN DE FORGES-LES-EAUX</v>
      </c>
      <c r="B763">
        <f>VLOOKUP(C763,Nomen2!$A$1:$E$34,3,0)</f>
        <v>28105</v>
      </c>
      <c r="C763">
        <v>2805</v>
      </c>
      <c r="D763" t="s">
        <v>252</v>
      </c>
      <c r="E763">
        <v>3</v>
      </c>
    </row>
    <row r="764" spans="1:5">
      <c r="A764" t="str">
        <f>VLOOKUP(C764,Nomen2!$A$1:$E$34,2,0)</f>
        <v>BASSIN DE FORGES-LES-EAUX</v>
      </c>
      <c r="B764">
        <f>VLOOKUP(C764,Nomen2!$A$1:$E$34,3,0)</f>
        <v>28105</v>
      </c>
      <c r="C764">
        <v>2805</v>
      </c>
      <c r="D764" t="s">
        <v>288</v>
      </c>
      <c r="E764">
        <v>3</v>
      </c>
    </row>
    <row r="765" spans="1:5">
      <c r="A765" t="str">
        <f>VLOOKUP(C765,Nomen2!$A$1:$E$34,2,0)</f>
        <v>BASSIN DE FORGES-LES-EAUX</v>
      </c>
      <c r="B765">
        <f>VLOOKUP(C765,Nomen2!$A$1:$E$34,3,0)</f>
        <v>28105</v>
      </c>
      <c r="C765">
        <v>2805</v>
      </c>
      <c r="D765" t="s">
        <v>253</v>
      </c>
      <c r="E765">
        <v>3</v>
      </c>
    </row>
    <row r="766" spans="1:5">
      <c r="A766" t="str">
        <f>VLOOKUP(C766,Nomen2!$A$1:$E$34,2,0)</f>
        <v>BASSIN DE FORGES-LES-EAUX</v>
      </c>
      <c r="B766">
        <f>VLOOKUP(C766,Nomen2!$A$1:$E$34,3,0)</f>
        <v>28105</v>
      </c>
      <c r="C766">
        <v>2805</v>
      </c>
      <c r="D766" t="s">
        <v>216</v>
      </c>
      <c r="E766">
        <v>3</v>
      </c>
    </row>
    <row r="767" spans="1:5">
      <c r="A767" t="str">
        <f>VLOOKUP(C767,Nomen2!$A$1:$E$34,2,0)</f>
        <v>BASSIN DE FORGES-LES-EAUX</v>
      </c>
      <c r="B767">
        <f>VLOOKUP(C767,Nomen2!$A$1:$E$34,3,0)</f>
        <v>28105</v>
      </c>
      <c r="C767">
        <v>2805</v>
      </c>
      <c r="D767" t="s">
        <v>243</v>
      </c>
      <c r="E767">
        <v>3</v>
      </c>
    </row>
    <row r="768" spans="1:5">
      <c r="A768" t="str">
        <f>VLOOKUP(C768,Nomen2!$A$1:$E$34,2,0)</f>
        <v>BASSIN DE FORGES-LES-EAUX</v>
      </c>
      <c r="B768">
        <f>VLOOKUP(C768,Nomen2!$A$1:$E$34,3,0)</f>
        <v>28105</v>
      </c>
      <c r="C768">
        <v>2805</v>
      </c>
      <c r="D768" t="s">
        <v>230</v>
      </c>
      <c r="E768">
        <v>3</v>
      </c>
    </row>
    <row r="769" spans="1:5">
      <c r="A769" t="str">
        <f>VLOOKUP(C769,Nomen2!$A$1:$E$34,2,0)</f>
        <v>BASSIN DE FORGES-LES-EAUX</v>
      </c>
      <c r="B769">
        <f>VLOOKUP(C769,Nomen2!$A$1:$E$34,3,0)</f>
        <v>28105</v>
      </c>
      <c r="C769">
        <v>2805</v>
      </c>
      <c r="D769" t="s">
        <v>206</v>
      </c>
      <c r="E769">
        <v>3</v>
      </c>
    </row>
    <row r="770" spans="1:5">
      <c r="A770" t="str">
        <f>VLOOKUP(C770,Nomen2!$A$1:$E$34,2,0)</f>
        <v>BASSIN DE FORGES-LES-EAUX</v>
      </c>
      <c r="B770">
        <f>VLOOKUP(C770,Nomen2!$A$1:$E$34,3,0)</f>
        <v>28105</v>
      </c>
      <c r="C770">
        <v>2805</v>
      </c>
      <c r="D770" t="s">
        <v>179</v>
      </c>
      <c r="E770">
        <v>3</v>
      </c>
    </row>
    <row r="771" spans="1:5">
      <c r="A771" t="str">
        <f>VLOOKUP(C771,Nomen2!$A$1:$E$34,2,0)</f>
        <v>BASSIN DE FORGES-LES-EAUX</v>
      </c>
      <c r="B771">
        <f>VLOOKUP(C771,Nomen2!$A$1:$E$34,3,0)</f>
        <v>28105</v>
      </c>
      <c r="C771">
        <v>2805</v>
      </c>
      <c r="D771" t="s">
        <v>268</v>
      </c>
      <c r="E771">
        <v>2</v>
      </c>
    </row>
    <row r="772" spans="1:5">
      <c r="A772" t="str">
        <f>VLOOKUP(C772,Nomen2!$A$1:$E$34,2,0)</f>
        <v>BASSIN DE FORGES-LES-EAUX</v>
      </c>
      <c r="B772">
        <f>VLOOKUP(C772,Nomen2!$A$1:$E$34,3,0)</f>
        <v>28105</v>
      </c>
      <c r="C772">
        <v>2805</v>
      </c>
      <c r="D772" t="s">
        <v>210</v>
      </c>
      <c r="E772">
        <v>2</v>
      </c>
    </row>
    <row r="773" spans="1:5">
      <c r="A773" t="str">
        <f>VLOOKUP(C773,Nomen2!$A$1:$E$34,2,0)</f>
        <v>BASSIN DE FORGES-LES-EAUX</v>
      </c>
      <c r="B773">
        <f>VLOOKUP(C773,Nomen2!$A$1:$E$34,3,0)</f>
        <v>28105</v>
      </c>
      <c r="C773">
        <v>2805</v>
      </c>
      <c r="D773" t="s">
        <v>292</v>
      </c>
      <c r="E773">
        <v>2</v>
      </c>
    </row>
    <row r="774" spans="1:5">
      <c r="A774" t="str">
        <f>VLOOKUP(C774,Nomen2!$A$1:$E$34,2,0)</f>
        <v>BASSIN DE FORGES-LES-EAUX</v>
      </c>
      <c r="B774">
        <f>VLOOKUP(C774,Nomen2!$A$1:$E$34,3,0)</f>
        <v>28105</v>
      </c>
      <c r="C774">
        <v>2805</v>
      </c>
      <c r="D774" t="s">
        <v>223</v>
      </c>
      <c r="E774">
        <v>2</v>
      </c>
    </row>
    <row r="775" spans="1:5">
      <c r="A775" t="str">
        <f>VLOOKUP(C775,Nomen2!$A$1:$E$34,2,0)</f>
        <v>BASSIN DE FORGES-LES-EAUX</v>
      </c>
      <c r="B775">
        <f>VLOOKUP(C775,Nomen2!$A$1:$E$34,3,0)</f>
        <v>28105</v>
      </c>
      <c r="C775">
        <v>2805</v>
      </c>
      <c r="D775" t="s">
        <v>218</v>
      </c>
      <c r="E775">
        <v>2</v>
      </c>
    </row>
    <row r="776" spans="1:5">
      <c r="A776" t="str">
        <f>VLOOKUP(C776,Nomen2!$A$1:$E$34,2,0)</f>
        <v>BASSIN DE FORGES-LES-EAUX</v>
      </c>
      <c r="B776">
        <f>VLOOKUP(C776,Nomen2!$A$1:$E$34,3,0)</f>
        <v>28105</v>
      </c>
      <c r="C776">
        <v>2805</v>
      </c>
      <c r="D776" t="s">
        <v>234</v>
      </c>
      <c r="E776">
        <v>2</v>
      </c>
    </row>
    <row r="777" spans="1:5">
      <c r="A777" t="str">
        <f>VLOOKUP(C777,Nomen2!$A$1:$E$34,2,0)</f>
        <v>BASSIN DE FORGES-LES-EAUX</v>
      </c>
      <c r="B777">
        <f>VLOOKUP(C777,Nomen2!$A$1:$E$34,3,0)</f>
        <v>28105</v>
      </c>
      <c r="C777">
        <v>2805</v>
      </c>
      <c r="D777" t="s">
        <v>187</v>
      </c>
      <c r="E777">
        <v>2</v>
      </c>
    </row>
    <row r="778" spans="1:5">
      <c r="A778" t="str">
        <f>VLOOKUP(C778,Nomen2!$A$1:$E$34,2,0)</f>
        <v>BASSIN DE FORGES-LES-EAUX</v>
      </c>
      <c r="B778">
        <f>VLOOKUP(C778,Nomen2!$A$1:$E$34,3,0)</f>
        <v>28105</v>
      </c>
      <c r="C778">
        <v>2805</v>
      </c>
      <c r="D778" t="s">
        <v>299</v>
      </c>
      <c r="E778">
        <v>2</v>
      </c>
    </row>
    <row r="779" spans="1:5">
      <c r="A779" t="str">
        <f>VLOOKUP(C779,Nomen2!$A$1:$E$34,2,0)</f>
        <v>BASSIN DE FORGES-LES-EAUX</v>
      </c>
      <c r="B779">
        <f>VLOOKUP(C779,Nomen2!$A$1:$E$34,3,0)</f>
        <v>28105</v>
      </c>
      <c r="C779">
        <v>2805</v>
      </c>
      <c r="D779" t="s">
        <v>261</v>
      </c>
      <c r="E779">
        <v>2</v>
      </c>
    </row>
    <row r="780" spans="1:5">
      <c r="A780" t="str">
        <f>VLOOKUP(C780,Nomen2!$A$1:$E$34,2,0)</f>
        <v>BASSIN DE FORGES-LES-EAUX</v>
      </c>
      <c r="B780">
        <f>VLOOKUP(C780,Nomen2!$A$1:$E$34,3,0)</f>
        <v>28105</v>
      </c>
      <c r="C780">
        <v>2805</v>
      </c>
      <c r="D780" t="s">
        <v>219</v>
      </c>
      <c r="E780">
        <v>2</v>
      </c>
    </row>
    <row r="781" spans="1:5">
      <c r="A781" t="str">
        <f>VLOOKUP(C781,Nomen2!$A$1:$E$34,2,0)</f>
        <v>BASSIN DE FORGES-LES-EAUX</v>
      </c>
      <c r="B781">
        <f>VLOOKUP(C781,Nomen2!$A$1:$E$34,3,0)</f>
        <v>28105</v>
      </c>
      <c r="C781">
        <v>2805</v>
      </c>
      <c r="D781" t="s">
        <v>200</v>
      </c>
      <c r="E781">
        <v>2</v>
      </c>
    </row>
    <row r="782" spans="1:5">
      <c r="A782" t="str">
        <f>VLOOKUP(C782,Nomen2!$A$1:$E$34,2,0)</f>
        <v>BASSIN DE FORGES-LES-EAUX</v>
      </c>
      <c r="B782">
        <f>VLOOKUP(C782,Nomen2!$A$1:$E$34,3,0)</f>
        <v>28105</v>
      </c>
      <c r="C782">
        <v>2805</v>
      </c>
      <c r="D782" t="s">
        <v>385</v>
      </c>
      <c r="E782">
        <v>2</v>
      </c>
    </row>
    <row r="783" spans="1:5">
      <c r="A783" t="str">
        <f>VLOOKUP(C783,Nomen2!$A$1:$E$34,2,0)</f>
        <v>BASSIN DE FORGES-LES-EAUX</v>
      </c>
      <c r="B783">
        <f>VLOOKUP(C783,Nomen2!$A$1:$E$34,3,0)</f>
        <v>28105</v>
      </c>
      <c r="C783">
        <v>2805</v>
      </c>
      <c r="D783" t="s">
        <v>244</v>
      </c>
      <c r="E783">
        <v>2</v>
      </c>
    </row>
    <row r="784" spans="1:5">
      <c r="A784" t="str">
        <f>VLOOKUP(C784,Nomen2!$A$1:$E$34,2,0)</f>
        <v>BASSIN DE FORGES-LES-EAUX</v>
      </c>
      <c r="B784">
        <f>VLOOKUP(C784,Nomen2!$A$1:$E$34,3,0)</f>
        <v>28105</v>
      </c>
      <c r="C784">
        <v>2805</v>
      </c>
      <c r="D784" t="s">
        <v>310</v>
      </c>
      <c r="E784">
        <v>2</v>
      </c>
    </row>
    <row r="785" spans="1:5">
      <c r="A785" t="str">
        <f>VLOOKUP(C785,Nomen2!$A$1:$E$34,2,0)</f>
        <v>BASSIN DE FORGES-LES-EAUX</v>
      </c>
      <c r="B785">
        <f>VLOOKUP(C785,Nomen2!$A$1:$E$34,3,0)</f>
        <v>28105</v>
      </c>
      <c r="C785">
        <v>2805</v>
      </c>
      <c r="D785" t="s">
        <v>474</v>
      </c>
      <c r="E785">
        <v>1</v>
      </c>
    </row>
    <row r="786" spans="1:5">
      <c r="A786" t="str">
        <f>VLOOKUP(C786,Nomen2!$A$1:$E$34,2,0)</f>
        <v>BASSIN DE FORGES-LES-EAUX</v>
      </c>
      <c r="B786">
        <f>VLOOKUP(C786,Nomen2!$A$1:$E$34,3,0)</f>
        <v>28105</v>
      </c>
      <c r="C786">
        <v>2805</v>
      </c>
      <c r="D786" t="s">
        <v>397</v>
      </c>
      <c r="E786">
        <v>1</v>
      </c>
    </row>
    <row r="787" spans="1:5">
      <c r="A787" t="str">
        <f>VLOOKUP(C787,Nomen2!$A$1:$E$34,2,0)</f>
        <v>BASSIN DE FORGES-LES-EAUX</v>
      </c>
      <c r="B787">
        <f>VLOOKUP(C787,Nomen2!$A$1:$E$34,3,0)</f>
        <v>28105</v>
      </c>
      <c r="C787">
        <v>2805</v>
      </c>
      <c r="D787" t="s">
        <v>423</v>
      </c>
      <c r="E787">
        <v>1</v>
      </c>
    </row>
    <row r="788" spans="1:5">
      <c r="A788" t="str">
        <f>VLOOKUP(C788,Nomen2!$A$1:$E$34,2,0)</f>
        <v>BASSIN DE FORGES-LES-EAUX</v>
      </c>
      <c r="B788">
        <f>VLOOKUP(C788,Nomen2!$A$1:$E$34,3,0)</f>
        <v>28105</v>
      </c>
      <c r="C788">
        <v>2805</v>
      </c>
      <c r="D788" t="s">
        <v>257</v>
      </c>
      <c r="E788">
        <v>1</v>
      </c>
    </row>
    <row r="789" spans="1:5">
      <c r="A789" t="str">
        <f>VLOOKUP(C789,Nomen2!$A$1:$E$34,2,0)</f>
        <v>BASSIN DE FORGES-LES-EAUX</v>
      </c>
      <c r="B789">
        <f>VLOOKUP(C789,Nomen2!$A$1:$E$34,3,0)</f>
        <v>28105</v>
      </c>
      <c r="C789">
        <v>2805</v>
      </c>
      <c r="D789" t="s">
        <v>340</v>
      </c>
      <c r="E789">
        <v>1</v>
      </c>
    </row>
    <row r="790" spans="1:5">
      <c r="A790" t="str">
        <f>VLOOKUP(C790,Nomen2!$A$1:$E$34,2,0)</f>
        <v>BASSIN DE FORGES-LES-EAUX</v>
      </c>
      <c r="B790">
        <f>VLOOKUP(C790,Nomen2!$A$1:$E$34,3,0)</f>
        <v>28105</v>
      </c>
      <c r="C790">
        <v>2805</v>
      </c>
      <c r="D790" t="s">
        <v>256</v>
      </c>
      <c r="E790">
        <v>1</v>
      </c>
    </row>
    <row r="791" spans="1:5">
      <c r="A791" t="str">
        <f>VLOOKUP(C791,Nomen2!$A$1:$E$34,2,0)</f>
        <v>BASSIN DE FORGES-LES-EAUX</v>
      </c>
      <c r="B791">
        <f>VLOOKUP(C791,Nomen2!$A$1:$E$34,3,0)</f>
        <v>28105</v>
      </c>
      <c r="C791">
        <v>2805</v>
      </c>
      <c r="D791" t="s">
        <v>269</v>
      </c>
      <c r="E791">
        <v>1</v>
      </c>
    </row>
    <row r="792" spans="1:5">
      <c r="A792" t="str">
        <f>VLOOKUP(C792,Nomen2!$A$1:$E$34,2,0)</f>
        <v>BASSIN DE FORGES-LES-EAUX</v>
      </c>
      <c r="B792">
        <f>VLOOKUP(C792,Nomen2!$A$1:$E$34,3,0)</f>
        <v>28105</v>
      </c>
      <c r="C792">
        <v>2805</v>
      </c>
      <c r="D792" t="s">
        <v>615</v>
      </c>
      <c r="E792">
        <v>1</v>
      </c>
    </row>
    <row r="793" spans="1:5">
      <c r="A793" t="str">
        <f>VLOOKUP(C793,Nomen2!$A$1:$E$34,2,0)</f>
        <v>BASSIN DE FORGES-LES-EAUX</v>
      </c>
      <c r="B793">
        <f>VLOOKUP(C793,Nomen2!$A$1:$E$34,3,0)</f>
        <v>28105</v>
      </c>
      <c r="C793">
        <v>2805</v>
      </c>
      <c r="D793" t="s">
        <v>366</v>
      </c>
      <c r="E793">
        <v>1</v>
      </c>
    </row>
    <row r="794" spans="1:5">
      <c r="A794" t="str">
        <f>VLOOKUP(C794,Nomen2!$A$1:$E$34,2,0)</f>
        <v>BASSIN DE FORGES-LES-EAUX</v>
      </c>
      <c r="B794">
        <f>VLOOKUP(C794,Nomen2!$A$1:$E$34,3,0)</f>
        <v>28105</v>
      </c>
      <c r="C794">
        <v>2805</v>
      </c>
      <c r="D794" t="s">
        <v>427</v>
      </c>
      <c r="E794">
        <v>1</v>
      </c>
    </row>
    <row r="795" spans="1:5">
      <c r="A795" t="str">
        <f>VLOOKUP(C795,Nomen2!$A$1:$E$34,2,0)</f>
        <v>BASSIN DE FORGES-LES-EAUX</v>
      </c>
      <c r="B795">
        <f>VLOOKUP(C795,Nomen2!$A$1:$E$34,3,0)</f>
        <v>28105</v>
      </c>
      <c r="C795">
        <v>2805</v>
      </c>
      <c r="D795" t="s">
        <v>258</v>
      </c>
      <c r="E795">
        <v>1</v>
      </c>
    </row>
    <row r="796" spans="1:5">
      <c r="A796" t="str">
        <f>VLOOKUP(C796,Nomen2!$A$1:$E$34,2,0)</f>
        <v>BASSIN DE FORGES-LES-EAUX</v>
      </c>
      <c r="B796">
        <f>VLOOKUP(C796,Nomen2!$A$1:$E$34,3,0)</f>
        <v>28105</v>
      </c>
      <c r="C796">
        <v>2805</v>
      </c>
      <c r="D796" t="s">
        <v>430</v>
      </c>
      <c r="E796">
        <v>1</v>
      </c>
    </row>
    <row r="797" spans="1:5">
      <c r="A797" t="str">
        <f>VLOOKUP(C797,Nomen2!$A$1:$E$34,2,0)</f>
        <v>BASSIN DE FORGES-LES-EAUX</v>
      </c>
      <c r="B797">
        <f>VLOOKUP(C797,Nomen2!$A$1:$E$34,3,0)</f>
        <v>28105</v>
      </c>
      <c r="C797">
        <v>2805</v>
      </c>
      <c r="D797" t="s">
        <v>311</v>
      </c>
      <c r="E797">
        <v>1</v>
      </c>
    </row>
    <row r="798" spans="1:5">
      <c r="A798" t="str">
        <f>VLOOKUP(C798,Nomen2!$A$1:$E$34,2,0)</f>
        <v>BASSIN DE FORGES-LES-EAUX</v>
      </c>
      <c r="B798">
        <f>VLOOKUP(C798,Nomen2!$A$1:$E$34,3,0)</f>
        <v>28105</v>
      </c>
      <c r="C798">
        <v>2805</v>
      </c>
      <c r="D798" t="s">
        <v>212</v>
      </c>
      <c r="E798">
        <v>1</v>
      </c>
    </row>
    <row r="799" spans="1:5">
      <c r="A799" t="str">
        <f>VLOOKUP(C799,Nomen2!$A$1:$E$34,2,0)</f>
        <v>BASSIN DE FORGES-LES-EAUX</v>
      </c>
      <c r="B799">
        <f>VLOOKUP(C799,Nomen2!$A$1:$E$34,3,0)</f>
        <v>28105</v>
      </c>
      <c r="C799">
        <v>2805</v>
      </c>
      <c r="D799" t="s">
        <v>369</v>
      </c>
      <c r="E799">
        <v>1</v>
      </c>
    </row>
    <row r="800" spans="1:5">
      <c r="A800" t="str">
        <f>VLOOKUP(C800,Nomen2!$A$1:$E$34,2,0)</f>
        <v>BASSIN DE FORGES-LES-EAUX</v>
      </c>
      <c r="B800">
        <f>VLOOKUP(C800,Nomen2!$A$1:$E$34,3,0)</f>
        <v>28105</v>
      </c>
      <c r="C800">
        <v>2805</v>
      </c>
      <c r="D800" t="s">
        <v>222</v>
      </c>
      <c r="E800">
        <v>1</v>
      </c>
    </row>
    <row r="801" spans="1:5">
      <c r="A801" t="str">
        <f>VLOOKUP(C801,Nomen2!$A$1:$E$34,2,0)</f>
        <v>BASSIN DE FORGES-LES-EAUX</v>
      </c>
      <c r="B801">
        <f>VLOOKUP(C801,Nomen2!$A$1:$E$34,3,0)</f>
        <v>28105</v>
      </c>
      <c r="C801">
        <v>2805</v>
      </c>
      <c r="D801" t="s">
        <v>232</v>
      </c>
      <c r="E801">
        <v>1</v>
      </c>
    </row>
    <row r="802" spans="1:5">
      <c r="A802" t="str">
        <f>VLOOKUP(C802,Nomen2!$A$1:$E$34,2,0)</f>
        <v>BASSIN DE FORGES-LES-EAUX</v>
      </c>
      <c r="B802">
        <f>VLOOKUP(C802,Nomen2!$A$1:$E$34,3,0)</f>
        <v>28105</v>
      </c>
      <c r="C802">
        <v>2805</v>
      </c>
      <c r="D802" t="s">
        <v>197</v>
      </c>
      <c r="E802">
        <v>1</v>
      </c>
    </row>
    <row r="803" spans="1:5">
      <c r="A803" t="str">
        <f>VLOOKUP(C803,Nomen2!$A$1:$E$34,2,0)</f>
        <v>BASSIN DE FORGES-LES-EAUX</v>
      </c>
      <c r="B803">
        <f>VLOOKUP(C803,Nomen2!$A$1:$E$34,3,0)</f>
        <v>28105</v>
      </c>
      <c r="C803">
        <v>2805</v>
      </c>
      <c r="D803" t="s">
        <v>270</v>
      </c>
      <c r="E803">
        <v>1</v>
      </c>
    </row>
    <row r="804" spans="1:5">
      <c r="A804" t="str">
        <f>VLOOKUP(C804,Nomen2!$A$1:$E$34,2,0)</f>
        <v>BASSIN DE FORGES-LES-EAUX</v>
      </c>
      <c r="B804">
        <f>VLOOKUP(C804,Nomen2!$A$1:$E$34,3,0)</f>
        <v>28105</v>
      </c>
      <c r="C804">
        <v>2805</v>
      </c>
      <c r="D804" t="s">
        <v>224</v>
      </c>
      <c r="E804">
        <v>1</v>
      </c>
    </row>
    <row r="805" spans="1:5">
      <c r="A805" t="str">
        <f>VLOOKUP(C805,Nomen2!$A$1:$E$34,2,0)</f>
        <v>BASSIN DE FORGES-LES-EAUX</v>
      </c>
      <c r="B805">
        <f>VLOOKUP(C805,Nomen2!$A$1:$E$34,3,0)</f>
        <v>28105</v>
      </c>
      <c r="C805">
        <v>2805</v>
      </c>
      <c r="D805" t="s">
        <v>265</v>
      </c>
      <c r="E805">
        <v>1</v>
      </c>
    </row>
    <row r="806" spans="1:5">
      <c r="A806" t="str">
        <f>VLOOKUP(C806,Nomen2!$A$1:$E$34,2,0)</f>
        <v>BASSIN DE FORGES-LES-EAUX</v>
      </c>
      <c r="B806">
        <f>VLOOKUP(C806,Nomen2!$A$1:$E$34,3,0)</f>
        <v>28105</v>
      </c>
      <c r="C806">
        <v>2805</v>
      </c>
      <c r="D806" t="s">
        <v>403</v>
      </c>
      <c r="E806">
        <v>1</v>
      </c>
    </row>
    <row r="807" spans="1:5">
      <c r="A807" t="str">
        <f>VLOOKUP(C807,Nomen2!$A$1:$E$34,2,0)</f>
        <v>BASSIN DE FORGES-LES-EAUX</v>
      </c>
      <c r="B807">
        <f>VLOOKUP(C807,Nomen2!$A$1:$E$34,3,0)</f>
        <v>28105</v>
      </c>
      <c r="C807">
        <v>2805</v>
      </c>
      <c r="D807" t="s">
        <v>344</v>
      </c>
      <c r="E807">
        <v>1</v>
      </c>
    </row>
    <row r="808" spans="1:5">
      <c r="A808" t="str">
        <f>VLOOKUP(C808,Nomen2!$A$1:$E$34,2,0)</f>
        <v>BASSIN DE FORGES-LES-EAUX</v>
      </c>
      <c r="B808">
        <f>VLOOKUP(C808,Nomen2!$A$1:$E$34,3,0)</f>
        <v>28105</v>
      </c>
      <c r="C808">
        <v>2805</v>
      </c>
      <c r="D808" t="s">
        <v>213</v>
      </c>
      <c r="E808">
        <v>1</v>
      </c>
    </row>
    <row r="809" spans="1:5">
      <c r="A809" t="str">
        <f>VLOOKUP(C809,Nomen2!$A$1:$E$34,2,0)</f>
        <v>BASSIN DE FORGES-LES-EAUX</v>
      </c>
      <c r="B809">
        <f>VLOOKUP(C809,Nomen2!$A$1:$E$34,3,0)</f>
        <v>28105</v>
      </c>
      <c r="C809">
        <v>2805</v>
      </c>
      <c r="D809" t="s">
        <v>331</v>
      </c>
      <c r="E809">
        <v>1</v>
      </c>
    </row>
    <row r="810" spans="1:5">
      <c r="A810" t="str">
        <f>VLOOKUP(C810,Nomen2!$A$1:$E$34,2,0)</f>
        <v>BASSIN DE FORGES-LES-EAUX</v>
      </c>
      <c r="B810">
        <f>VLOOKUP(C810,Nomen2!$A$1:$E$34,3,0)</f>
        <v>28105</v>
      </c>
      <c r="C810">
        <v>2805</v>
      </c>
      <c r="D810" t="s">
        <v>186</v>
      </c>
      <c r="E810">
        <v>1</v>
      </c>
    </row>
    <row r="811" spans="1:5">
      <c r="A811" t="str">
        <f>VLOOKUP(C811,Nomen2!$A$1:$E$34,2,0)</f>
        <v>BASSIN DE FORGES-LES-EAUX</v>
      </c>
      <c r="B811">
        <f>VLOOKUP(C811,Nomen2!$A$1:$E$34,3,0)</f>
        <v>28105</v>
      </c>
      <c r="C811">
        <v>2805</v>
      </c>
      <c r="D811" t="s">
        <v>439</v>
      </c>
      <c r="E811">
        <v>1</v>
      </c>
    </row>
    <row r="812" spans="1:5">
      <c r="A812" t="str">
        <f>VLOOKUP(C812,Nomen2!$A$1:$E$34,2,0)</f>
        <v>BASSIN DE FORGES-LES-EAUX</v>
      </c>
      <c r="B812">
        <f>VLOOKUP(C812,Nomen2!$A$1:$E$34,3,0)</f>
        <v>28105</v>
      </c>
      <c r="C812">
        <v>2805</v>
      </c>
      <c r="D812" t="s">
        <v>190</v>
      </c>
      <c r="E812">
        <v>1</v>
      </c>
    </row>
    <row r="813" spans="1:5">
      <c r="A813" t="str">
        <f>VLOOKUP(C813,Nomen2!$A$1:$E$34,2,0)</f>
        <v>BASSIN DE FORGES-LES-EAUX</v>
      </c>
      <c r="B813">
        <f>VLOOKUP(C813,Nomen2!$A$1:$E$34,3,0)</f>
        <v>28105</v>
      </c>
      <c r="C813">
        <v>2805</v>
      </c>
      <c r="D813" t="s">
        <v>444</v>
      </c>
      <c r="E813">
        <v>1</v>
      </c>
    </row>
    <row r="814" spans="1:5">
      <c r="A814" t="str">
        <f>VLOOKUP(C814,Nomen2!$A$1:$E$34,2,0)</f>
        <v>BASSIN DE FORGES-LES-EAUX</v>
      </c>
      <c r="B814">
        <f>VLOOKUP(C814,Nomen2!$A$1:$E$34,3,0)</f>
        <v>28105</v>
      </c>
      <c r="C814">
        <v>2805</v>
      </c>
      <c r="D814" t="s">
        <v>273</v>
      </c>
      <c r="E814">
        <v>1</v>
      </c>
    </row>
    <row r="815" spans="1:5">
      <c r="A815" t="str">
        <f>VLOOKUP(C815,Nomen2!$A$1:$E$34,2,0)</f>
        <v>BASSIN DE FORGES-LES-EAUX</v>
      </c>
      <c r="B815">
        <f>VLOOKUP(C815,Nomen2!$A$1:$E$34,3,0)</f>
        <v>28105</v>
      </c>
      <c r="C815">
        <v>2805</v>
      </c>
      <c r="D815" t="s">
        <v>650</v>
      </c>
      <c r="E815">
        <v>1</v>
      </c>
    </row>
    <row r="816" spans="1:5">
      <c r="A816" t="str">
        <f>VLOOKUP(C816,Nomen2!$A$1:$E$34,2,0)</f>
        <v>BASSIN DE FORGES-LES-EAUX</v>
      </c>
      <c r="B816">
        <f>VLOOKUP(C816,Nomen2!$A$1:$E$34,3,0)</f>
        <v>28105</v>
      </c>
      <c r="C816">
        <v>2805</v>
      </c>
      <c r="D816" t="s">
        <v>246</v>
      </c>
      <c r="E816">
        <v>1</v>
      </c>
    </row>
    <row r="817" spans="1:5">
      <c r="A817" t="str">
        <f>VLOOKUP(C817,Nomen2!$A$1:$E$34,2,0)</f>
        <v>BASSIN DE FORGES-LES-EAUX</v>
      </c>
      <c r="B817">
        <f>VLOOKUP(C817,Nomen2!$A$1:$E$34,3,0)</f>
        <v>28105</v>
      </c>
      <c r="C817">
        <v>2805</v>
      </c>
      <c r="D817" t="s">
        <v>407</v>
      </c>
      <c r="E817">
        <v>1</v>
      </c>
    </row>
    <row r="818" spans="1:5">
      <c r="A818" t="str">
        <f>VLOOKUP(C818,Nomen2!$A$1:$E$34,2,0)</f>
        <v>BASSIN DE FORGES-LES-EAUX</v>
      </c>
      <c r="B818">
        <f>VLOOKUP(C818,Nomen2!$A$1:$E$34,3,0)</f>
        <v>28105</v>
      </c>
      <c r="C818">
        <v>2805</v>
      </c>
      <c r="D818" t="s">
        <v>378</v>
      </c>
      <c r="E818">
        <v>1</v>
      </c>
    </row>
    <row r="819" spans="1:5">
      <c r="A819" t="str">
        <f>VLOOKUP(C819,Nomen2!$A$1:$E$34,2,0)</f>
        <v>BASSIN DE FORGES-LES-EAUX</v>
      </c>
      <c r="B819">
        <f>VLOOKUP(C819,Nomen2!$A$1:$E$34,3,0)</f>
        <v>28105</v>
      </c>
      <c r="C819">
        <v>2805</v>
      </c>
      <c r="D819" t="s">
        <v>580</v>
      </c>
      <c r="E819">
        <v>1</v>
      </c>
    </row>
    <row r="820" spans="1:5">
      <c r="A820" t="str">
        <f>VLOOKUP(C820,Nomen2!$A$1:$E$34,2,0)</f>
        <v>BASSIN DE FORGES-LES-EAUX</v>
      </c>
      <c r="B820">
        <f>VLOOKUP(C820,Nomen2!$A$1:$E$34,3,0)</f>
        <v>28105</v>
      </c>
      <c r="C820">
        <v>2805</v>
      </c>
      <c r="D820" t="s">
        <v>379</v>
      </c>
      <c r="E820">
        <v>1</v>
      </c>
    </row>
    <row r="821" spans="1:5">
      <c r="A821" t="str">
        <f>VLOOKUP(C821,Nomen2!$A$1:$E$34,2,0)</f>
        <v>BASSIN DE FORGES-LES-EAUX</v>
      </c>
      <c r="B821">
        <f>VLOOKUP(C821,Nomen2!$A$1:$E$34,3,0)</f>
        <v>28105</v>
      </c>
      <c r="C821">
        <v>2805</v>
      </c>
      <c r="D821" t="s">
        <v>301</v>
      </c>
      <c r="E821">
        <v>1</v>
      </c>
    </row>
    <row r="822" spans="1:5">
      <c r="A822" t="str">
        <f>VLOOKUP(C822,Nomen2!$A$1:$E$34,2,0)</f>
        <v>BASSIN DE FORGES-LES-EAUX</v>
      </c>
      <c r="B822">
        <f>VLOOKUP(C822,Nomen2!$A$1:$E$34,3,0)</f>
        <v>28105</v>
      </c>
      <c r="C822">
        <v>2805</v>
      </c>
      <c r="D822" t="s">
        <v>409</v>
      </c>
      <c r="E822">
        <v>1</v>
      </c>
    </row>
    <row r="823" spans="1:5">
      <c r="A823" t="str">
        <f>VLOOKUP(C823,Nomen2!$A$1:$E$34,2,0)</f>
        <v>BASSIN DE FORGES-LES-EAUX</v>
      </c>
      <c r="B823">
        <f>VLOOKUP(C823,Nomen2!$A$1:$E$34,3,0)</f>
        <v>28105</v>
      </c>
      <c r="C823">
        <v>2805</v>
      </c>
      <c r="D823" t="s">
        <v>203</v>
      </c>
      <c r="E823">
        <v>1</v>
      </c>
    </row>
    <row r="824" spans="1:5">
      <c r="A824" t="str">
        <f>VLOOKUP(C824,Nomen2!$A$1:$E$34,2,0)</f>
        <v>BASSIN DE FORGES-LES-EAUX</v>
      </c>
      <c r="B824">
        <f>VLOOKUP(C824,Nomen2!$A$1:$E$34,3,0)</f>
        <v>28105</v>
      </c>
      <c r="C824">
        <v>2805</v>
      </c>
      <c r="D824" t="s">
        <v>302</v>
      </c>
      <c r="E824">
        <v>1</v>
      </c>
    </row>
    <row r="825" spans="1:5">
      <c r="A825" t="str">
        <f>VLOOKUP(C825,Nomen2!$A$1:$E$34,2,0)</f>
        <v>BASSIN DE FORGES-LES-EAUX</v>
      </c>
      <c r="B825">
        <f>VLOOKUP(C825,Nomen2!$A$1:$E$34,3,0)</f>
        <v>28105</v>
      </c>
      <c r="C825">
        <v>2805</v>
      </c>
      <c r="D825" t="s">
        <v>248</v>
      </c>
      <c r="E825">
        <v>1</v>
      </c>
    </row>
    <row r="826" spans="1:5">
      <c r="A826" t="str">
        <f>VLOOKUP(C826,Nomen2!$A$1:$E$34,2,0)</f>
        <v>BASSIN DE FORGES-LES-EAUX</v>
      </c>
      <c r="B826">
        <f>VLOOKUP(C826,Nomen2!$A$1:$E$34,3,0)</f>
        <v>28105</v>
      </c>
      <c r="C826">
        <v>2805</v>
      </c>
      <c r="D826" t="s">
        <v>241</v>
      </c>
      <c r="E826">
        <v>1</v>
      </c>
    </row>
    <row r="827" spans="1:5">
      <c r="A827" t="str">
        <f>VLOOKUP(C827,Nomen2!$A$1:$E$34,2,0)</f>
        <v>BASSIN DE FORGES-LES-EAUX</v>
      </c>
      <c r="B827">
        <f>VLOOKUP(C827,Nomen2!$A$1:$E$34,3,0)</f>
        <v>28105</v>
      </c>
      <c r="C827">
        <v>2805</v>
      </c>
      <c r="D827" t="s">
        <v>537</v>
      </c>
      <c r="E827">
        <v>1</v>
      </c>
    </row>
    <row r="828" spans="1:5">
      <c r="A828" t="str">
        <f>VLOOKUP(C828,Nomen2!$A$1:$E$34,2,0)</f>
        <v>BASSIN DE FORGES-LES-EAUX</v>
      </c>
      <c r="B828">
        <f>VLOOKUP(C828,Nomen2!$A$1:$E$34,3,0)</f>
        <v>28105</v>
      </c>
      <c r="C828">
        <v>2805</v>
      </c>
      <c r="D828" t="s">
        <v>238</v>
      </c>
      <c r="E828">
        <v>1</v>
      </c>
    </row>
    <row r="829" spans="1:5">
      <c r="A829" t="str">
        <f>VLOOKUP(C829,Nomen2!$A$1:$E$34,2,0)</f>
        <v>BASSIN DE FORGES-LES-EAUX</v>
      </c>
      <c r="B829">
        <f>VLOOKUP(C829,Nomen2!$A$1:$E$34,3,0)</f>
        <v>28105</v>
      </c>
      <c r="C829">
        <v>2805</v>
      </c>
      <c r="D829" t="s">
        <v>324</v>
      </c>
      <c r="E829">
        <v>1</v>
      </c>
    </row>
    <row r="830" spans="1:5">
      <c r="A830" t="str">
        <f>VLOOKUP(C830,Nomen2!$A$1:$E$34,2,0)</f>
        <v>BASSIN DE FORGES-LES-EAUX</v>
      </c>
      <c r="B830">
        <f>VLOOKUP(C830,Nomen2!$A$1:$E$34,3,0)</f>
        <v>28105</v>
      </c>
      <c r="C830">
        <v>2805</v>
      </c>
      <c r="D830" t="s">
        <v>289</v>
      </c>
      <c r="E830">
        <v>1</v>
      </c>
    </row>
    <row r="831" spans="1:5">
      <c r="A831" t="str">
        <f>VLOOKUP(C831,Nomen2!$A$1:$E$34,2,0)</f>
        <v>BASSIN DE FORGES-LES-EAUX</v>
      </c>
      <c r="B831">
        <f>VLOOKUP(C831,Nomen2!$A$1:$E$34,3,0)</f>
        <v>28105</v>
      </c>
      <c r="C831">
        <v>2805</v>
      </c>
      <c r="D831" t="s">
        <v>544</v>
      </c>
      <c r="E831">
        <v>1</v>
      </c>
    </row>
    <row r="832" spans="1:5">
      <c r="A832" t="str">
        <f>VLOOKUP(C832,Nomen2!$A$1:$E$34,2,0)</f>
        <v>BASSIN DE FORGES-LES-EAUX</v>
      </c>
      <c r="B832">
        <f>VLOOKUP(C832,Nomen2!$A$1:$E$34,3,0)</f>
        <v>28105</v>
      </c>
      <c r="C832">
        <v>2805</v>
      </c>
      <c r="D832" t="s">
        <v>473</v>
      </c>
      <c r="E832">
        <v>1</v>
      </c>
    </row>
    <row r="833" spans="1:5">
      <c r="A833" t="str">
        <f>VLOOKUP(C833,Nomen2!$A$1:$E$34,2,0)</f>
        <v>BASSIN DE FORGES-LES-EAUX</v>
      </c>
      <c r="B833">
        <f>VLOOKUP(C833,Nomen2!$A$1:$E$34,3,0)</f>
        <v>28105</v>
      </c>
      <c r="C833">
        <v>2805</v>
      </c>
      <c r="D833" t="s">
        <v>329</v>
      </c>
      <c r="E833">
        <v>0</v>
      </c>
    </row>
    <row r="834" spans="1:5">
      <c r="A834" t="str">
        <f>VLOOKUP(C834,Nomen2!$A$1:$E$34,2,0)</f>
        <v>BASSIN DE FORGES-LES-EAUX</v>
      </c>
      <c r="B834">
        <f>VLOOKUP(C834,Nomen2!$A$1:$E$34,3,0)</f>
        <v>28105</v>
      </c>
      <c r="C834">
        <v>2805</v>
      </c>
      <c r="D834" t="s">
        <v>499</v>
      </c>
      <c r="E834">
        <v>0</v>
      </c>
    </row>
    <row r="835" spans="1:5">
      <c r="A835" t="str">
        <f>VLOOKUP(C835,Nomen2!$A$1:$E$34,2,0)</f>
        <v>BASSIN DE FORGES-LES-EAUX</v>
      </c>
      <c r="B835">
        <f>VLOOKUP(C835,Nomen2!$A$1:$E$34,3,0)</f>
        <v>28105</v>
      </c>
      <c r="C835">
        <v>2805</v>
      </c>
      <c r="D835" t="s">
        <v>214</v>
      </c>
      <c r="E835">
        <v>0</v>
      </c>
    </row>
    <row r="836" spans="1:5">
      <c r="A836" t="str">
        <f>VLOOKUP(C836,Nomen2!$A$1:$E$34,2,0)</f>
        <v>BASSIN DE FORGES-LES-EAUX</v>
      </c>
      <c r="B836">
        <f>VLOOKUP(C836,Nomen2!$A$1:$E$34,3,0)</f>
        <v>28105</v>
      </c>
      <c r="C836">
        <v>2805</v>
      </c>
      <c r="D836" t="s">
        <v>287</v>
      </c>
      <c r="E836">
        <v>0</v>
      </c>
    </row>
    <row r="837" spans="1:5">
      <c r="A837" t="str">
        <f>VLOOKUP(C837,Nomen2!$A$1:$E$34,2,0)</f>
        <v>BASSIN DE FORGES-LES-EAUX</v>
      </c>
      <c r="B837">
        <f>VLOOKUP(C837,Nomen2!$A$1:$E$34,3,0)</f>
        <v>28105</v>
      </c>
      <c r="C837">
        <v>2805</v>
      </c>
      <c r="D837" t="s">
        <v>542</v>
      </c>
      <c r="E837">
        <v>0</v>
      </c>
    </row>
    <row r="838" spans="1:5">
      <c r="A838" t="str">
        <f>VLOOKUP(C838,Nomen2!$A$1:$E$34,2,0)</f>
        <v>BASSIN DE FORGES-LES-EAUX</v>
      </c>
      <c r="B838">
        <f>VLOOKUP(C838,Nomen2!$A$1:$E$34,3,0)</f>
        <v>28105</v>
      </c>
      <c r="C838">
        <v>2805</v>
      </c>
      <c r="D838" t="s">
        <v>362</v>
      </c>
      <c r="E838">
        <v>0</v>
      </c>
    </row>
    <row r="839" spans="1:5">
      <c r="A839" t="str">
        <f>VLOOKUP(C839,Nomen2!$A$1:$E$34,2,0)</f>
        <v>BASSIN DE FORGES-LES-EAUX</v>
      </c>
      <c r="B839">
        <f>VLOOKUP(C839,Nomen2!$A$1:$E$34,3,0)</f>
        <v>28105</v>
      </c>
      <c r="C839">
        <v>2805</v>
      </c>
      <c r="D839" t="s">
        <v>209</v>
      </c>
      <c r="E839">
        <v>0</v>
      </c>
    </row>
    <row r="840" spans="1:5">
      <c r="A840" t="str">
        <f>VLOOKUP(C840,Nomen2!$A$1:$E$34,2,0)</f>
        <v>BASSIN DU HAVRE</v>
      </c>
      <c r="B840">
        <f>VLOOKUP(C840,Nomen2!$A$1:$E$34,3,0)</f>
        <v>28106</v>
      </c>
      <c r="C840">
        <v>2806</v>
      </c>
      <c r="D840" t="s">
        <v>175</v>
      </c>
      <c r="E840">
        <v>153</v>
      </c>
    </row>
    <row r="841" spans="1:5">
      <c r="A841" t="str">
        <f>VLOOKUP(C841,Nomen2!$A$1:$E$34,2,0)</f>
        <v>BASSIN DU HAVRE</v>
      </c>
      <c r="B841">
        <f>VLOOKUP(C841,Nomen2!$A$1:$E$34,3,0)</f>
        <v>28106</v>
      </c>
      <c r="C841">
        <v>2806</v>
      </c>
      <c r="D841" t="s">
        <v>188</v>
      </c>
      <c r="E841">
        <v>79</v>
      </c>
    </row>
    <row r="842" spans="1:5">
      <c r="A842" t="str">
        <f>VLOOKUP(C842,Nomen2!$A$1:$E$34,2,0)</f>
        <v>BASSIN DU HAVRE</v>
      </c>
      <c r="B842">
        <f>VLOOKUP(C842,Nomen2!$A$1:$E$34,3,0)</f>
        <v>28106</v>
      </c>
      <c r="C842">
        <v>2806</v>
      </c>
      <c r="D842" t="s">
        <v>185</v>
      </c>
      <c r="E842">
        <v>76</v>
      </c>
    </row>
    <row r="843" spans="1:5">
      <c r="A843" t="str">
        <f>VLOOKUP(C843,Nomen2!$A$1:$E$34,2,0)</f>
        <v>BASSIN DU HAVRE</v>
      </c>
      <c r="B843">
        <f>VLOOKUP(C843,Nomen2!$A$1:$E$34,3,0)</f>
        <v>28106</v>
      </c>
      <c r="C843">
        <v>2806</v>
      </c>
      <c r="D843" t="s">
        <v>193</v>
      </c>
      <c r="E843">
        <v>62</v>
      </c>
    </row>
    <row r="844" spans="1:5">
      <c r="A844" t="str">
        <f>VLOOKUP(C844,Nomen2!$A$1:$E$34,2,0)</f>
        <v>BASSIN DU HAVRE</v>
      </c>
      <c r="B844">
        <f>VLOOKUP(C844,Nomen2!$A$1:$E$34,3,0)</f>
        <v>28106</v>
      </c>
      <c r="C844">
        <v>2806</v>
      </c>
      <c r="D844" t="s">
        <v>178</v>
      </c>
      <c r="E844">
        <v>60</v>
      </c>
    </row>
    <row r="845" spans="1:5">
      <c r="A845" t="str">
        <f>VLOOKUP(C845,Nomen2!$A$1:$E$34,2,0)</f>
        <v>BASSIN DU HAVRE</v>
      </c>
      <c r="B845">
        <f>VLOOKUP(C845,Nomen2!$A$1:$E$34,3,0)</f>
        <v>28106</v>
      </c>
      <c r="C845">
        <v>2806</v>
      </c>
      <c r="D845" t="s">
        <v>195</v>
      </c>
      <c r="E845">
        <v>57</v>
      </c>
    </row>
    <row r="846" spans="1:5">
      <c r="A846" t="str">
        <f>VLOOKUP(C846,Nomen2!$A$1:$E$34,2,0)</f>
        <v>BASSIN DU HAVRE</v>
      </c>
      <c r="B846">
        <f>VLOOKUP(C846,Nomen2!$A$1:$E$34,3,0)</f>
        <v>28106</v>
      </c>
      <c r="C846">
        <v>2806</v>
      </c>
      <c r="D846" t="s">
        <v>184</v>
      </c>
      <c r="E846">
        <v>56</v>
      </c>
    </row>
    <row r="847" spans="1:5">
      <c r="A847" t="str">
        <f>VLOOKUP(C847,Nomen2!$A$1:$E$34,2,0)</f>
        <v>BASSIN DU HAVRE</v>
      </c>
      <c r="B847">
        <f>VLOOKUP(C847,Nomen2!$A$1:$E$34,3,0)</f>
        <v>28106</v>
      </c>
      <c r="C847">
        <v>2806</v>
      </c>
      <c r="D847" t="s">
        <v>182</v>
      </c>
      <c r="E847">
        <v>50</v>
      </c>
    </row>
    <row r="848" spans="1:5">
      <c r="A848" t="str">
        <f>VLOOKUP(C848,Nomen2!$A$1:$E$34,2,0)</f>
        <v>BASSIN DU HAVRE</v>
      </c>
      <c r="B848">
        <f>VLOOKUP(C848,Nomen2!$A$1:$E$34,3,0)</f>
        <v>28106</v>
      </c>
      <c r="C848">
        <v>2806</v>
      </c>
      <c r="D848" t="s">
        <v>201</v>
      </c>
      <c r="E848">
        <v>46</v>
      </c>
    </row>
    <row r="849" spans="1:5">
      <c r="A849" t="str">
        <f>VLOOKUP(C849,Nomen2!$A$1:$E$34,2,0)</f>
        <v>BASSIN DU HAVRE</v>
      </c>
      <c r="B849">
        <f>VLOOKUP(C849,Nomen2!$A$1:$E$34,3,0)</f>
        <v>28106</v>
      </c>
      <c r="C849">
        <v>2806</v>
      </c>
      <c r="D849" t="s">
        <v>183</v>
      </c>
      <c r="E849">
        <v>40</v>
      </c>
    </row>
    <row r="850" spans="1:5">
      <c r="A850" t="str">
        <f>VLOOKUP(C850,Nomen2!$A$1:$E$34,2,0)</f>
        <v>BASSIN DU HAVRE</v>
      </c>
      <c r="B850">
        <f>VLOOKUP(C850,Nomen2!$A$1:$E$34,3,0)</f>
        <v>28106</v>
      </c>
      <c r="C850">
        <v>2806</v>
      </c>
      <c r="D850" t="s">
        <v>194</v>
      </c>
      <c r="E850">
        <v>40</v>
      </c>
    </row>
    <row r="851" spans="1:5">
      <c r="A851" t="str">
        <f>VLOOKUP(C851,Nomen2!$A$1:$E$34,2,0)</f>
        <v>BASSIN DU HAVRE</v>
      </c>
      <c r="B851">
        <f>VLOOKUP(C851,Nomen2!$A$1:$E$34,3,0)</f>
        <v>28106</v>
      </c>
      <c r="C851">
        <v>2806</v>
      </c>
      <c r="D851" t="s">
        <v>177</v>
      </c>
      <c r="E851">
        <v>39</v>
      </c>
    </row>
    <row r="852" spans="1:5">
      <c r="A852" t="str">
        <f>VLOOKUP(C852,Nomen2!$A$1:$E$34,2,0)</f>
        <v>BASSIN DU HAVRE</v>
      </c>
      <c r="B852">
        <f>VLOOKUP(C852,Nomen2!$A$1:$E$34,3,0)</f>
        <v>28106</v>
      </c>
      <c r="C852">
        <v>2806</v>
      </c>
      <c r="D852" t="s">
        <v>176</v>
      </c>
      <c r="E852">
        <v>39</v>
      </c>
    </row>
    <row r="853" spans="1:5">
      <c r="A853" t="str">
        <f>VLOOKUP(C853,Nomen2!$A$1:$E$34,2,0)</f>
        <v>BASSIN DU HAVRE</v>
      </c>
      <c r="B853">
        <f>VLOOKUP(C853,Nomen2!$A$1:$E$34,3,0)</f>
        <v>28106</v>
      </c>
      <c r="C853">
        <v>2806</v>
      </c>
      <c r="D853" t="s">
        <v>180</v>
      </c>
      <c r="E853">
        <v>37</v>
      </c>
    </row>
    <row r="854" spans="1:5">
      <c r="A854" t="str">
        <f>VLOOKUP(C854,Nomen2!$A$1:$E$34,2,0)</f>
        <v>BASSIN DU HAVRE</v>
      </c>
      <c r="B854">
        <f>VLOOKUP(C854,Nomen2!$A$1:$E$34,3,0)</f>
        <v>28106</v>
      </c>
      <c r="C854">
        <v>2806</v>
      </c>
      <c r="D854" t="s">
        <v>181</v>
      </c>
      <c r="E854">
        <v>35</v>
      </c>
    </row>
    <row r="855" spans="1:5">
      <c r="A855" t="str">
        <f>VLOOKUP(C855,Nomen2!$A$1:$E$34,2,0)</f>
        <v>BASSIN DU HAVRE</v>
      </c>
      <c r="B855">
        <f>VLOOKUP(C855,Nomen2!$A$1:$E$34,3,0)</f>
        <v>28106</v>
      </c>
      <c r="C855">
        <v>2806</v>
      </c>
      <c r="D855" t="s">
        <v>198</v>
      </c>
      <c r="E855">
        <v>35</v>
      </c>
    </row>
    <row r="856" spans="1:5">
      <c r="A856" t="str">
        <f>VLOOKUP(C856,Nomen2!$A$1:$E$34,2,0)</f>
        <v>BASSIN DU HAVRE</v>
      </c>
      <c r="B856">
        <f>VLOOKUP(C856,Nomen2!$A$1:$E$34,3,0)</f>
        <v>28106</v>
      </c>
      <c r="C856">
        <v>2806</v>
      </c>
      <c r="D856" t="s">
        <v>179</v>
      </c>
      <c r="E856">
        <v>33</v>
      </c>
    </row>
    <row r="857" spans="1:5">
      <c r="A857" t="str">
        <f>VLOOKUP(C857,Nomen2!$A$1:$E$34,2,0)</f>
        <v>BASSIN DU HAVRE</v>
      </c>
      <c r="B857">
        <f>VLOOKUP(C857,Nomen2!$A$1:$E$34,3,0)</f>
        <v>28106</v>
      </c>
      <c r="C857">
        <v>2806</v>
      </c>
      <c r="D857" t="s">
        <v>191</v>
      </c>
      <c r="E857">
        <v>30</v>
      </c>
    </row>
    <row r="858" spans="1:5">
      <c r="A858" t="str">
        <f>VLOOKUP(C858,Nomen2!$A$1:$E$34,2,0)</f>
        <v>BASSIN DU HAVRE</v>
      </c>
      <c r="B858">
        <f>VLOOKUP(C858,Nomen2!$A$1:$E$34,3,0)</f>
        <v>28106</v>
      </c>
      <c r="C858">
        <v>2806</v>
      </c>
      <c r="D858" t="s">
        <v>189</v>
      </c>
      <c r="E858">
        <v>29</v>
      </c>
    </row>
    <row r="859" spans="1:5">
      <c r="A859" t="str">
        <f>VLOOKUP(C859,Nomen2!$A$1:$E$34,2,0)</f>
        <v>BASSIN DU HAVRE</v>
      </c>
      <c r="B859">
        <f>VLOOKUP(C859,Nomen2!$A$1:$E$34,3,0)</f>
        <v>28106</v>
      </c>
      <c r="C859">
        <v>2806</v>
      </c>
      <c r="D859" t="s">
        <v>187</v>
      </c>
      <c r="E859">
        <v>26</v>
      </c>
    </row>
    <row r="860" spans="1:5">
      <c r="A860" t="str">
        <f>VLOOKUP(C860,Nomen2!$A$1:$E$34,2,0)</f>
        <v>BASSIN DU HAVRE</v>
      </c>
      <c r="B860">
        <f>VLOOKUP(C860,Nomen2!$A$1:$E$34,3,0)</f>
        <v>28106</v>
      </c>
      <c r="C860">
        <v>2806</v>
      </c>
      <c r="D860" t="s">
        <v>200</v>
      </c>
      <c r="E860">
        <v>24</v>
      </c>
    </row>
    <row r="861" spans="1:5">
      <c r="A861" t="str">
        <f>VLOOKUP(C861,Nomen2!$A$1:$E$34,2,0)</f>
        <v>BASSIN DU HAVRE</v>
      </c>
      <c r="B861">
        <f>VLOOKUP(C861,Nomen2!$A$1:$E$34,3,0)</f>
        <v>28106</v>
      </c>
      <c r="C861">
        <v>2806</v>
      </c>
      <c r="D861" t="s">
        <v>206</v>
      </c>
      <c r="E861">
        <v>24</v>
      </c>
    </row>
    <row r="862" spans="1:5">
      <c r="A862" t="str">
        <f>VLOOKUP(C862,Nomen2!$A$1:$E$34,2,0)</f>
        <v>BASSIN DU HAVRE</v>
      </c>
      <c r="B862">
        <f>VLOOKUP(C862,Nomen2!$A$1:$E$34,3,0)</f>
        <v>28106</v>
      </c>
      <c r="C862">
        <v>2806</v>
      </c>
      <c r="D862" t="s">
        <v>204</v>
      </c>
      <c r="E862">
        <v>22</v>
      </c>
    </row>
    <row r="863" spans="1:5">
      <c r="A863" t="str">
        <f>VLOOKUP(C863,Nomen2!$A$1:$E$34,2,0)</f>
        <v>BASSIN DU HAVRE</v>
      </c>
      <c r="B863">
        <f>VLOOKUP(C863,Nomen2!$A$1:$E$34,3,0)</f>
        <v>28106</v>
      </c>
      <c r="C863">
        <v>2806</v>
      </c>
      <c r="D863" t="s">
        <v>186</v>
      </c>
      <c r="E863">
        <v>21</v>
      </c>
    </row>
    <row r="864" spans="1:5">
      <c r="A864" t="str">
        <f>VLOOKUP(C864,Nomen2!$A$1:$E$34,2,0)</f>
        <v>BASSIN DU HAVRE</v>
      </c>
      <c r="B864">
        <f>VLOOKUP(C864,Nomen2!$A$1:$E$34,3,0)</f>
        <v>28106</v>
      </c>
      <c r="C864">
        <v>2806</v>
      </c>
      <c r="D864" t="s">
        <v>563</v>
      </c>
      <c r="E864">
        <v>19</v>
      </c>
    </row>
    <row r="865" spans="1:5">
      <c r="A865" t="str">
        <f>VLOOKUP(C865,Nomen2!$A$1:$E$34,2,0)</f>
        <v>BASSIN DU HAVRE</v>
      </c>
      <c r="B865">
        <f>VLOOKUP(C865,Nomen2!$A$1:$E$34,3,0)</f>
        <v>28106</v>
      </c>
      <c r="C865">
        <v>2806</v>
      </c>
      <c r="D865" t="s">
        <v>229</v>
      </c>
      <c r="E865">
        <v>19</v>
      </c>
    </row>
    <row r="866" spans="1:5">
      <c r="A866" t="str">
        <f>VLOOKUP(C866,Nomen2!$A$1:$E$34,2,0)</f>
        <v>BASSIN DU HAVRE</v>
      </c>
      <c r="B866">
        <f>VLOOKUP(C866,Nomen2!$A$1:$E$34,3,0)</f>
        <v>28106</v>
      </c>
      <c r="C866">
        <v>2806</v>
      </c>
      <c r="D866" t="s">
        <v>230</v>
      </c>
      <c r="E866">
        <v>19</v>
      </c>
    </row>
    <row r="867" spans="1:5">
      <c r="A867" t="str">
        <f>VLOOKUP(C867,Nomen2!$A$1:$E$34,2,0)</f>
        <v>BASSIN DU HAVRE</v>
      </c>
      <c r="B867">
        <f>VLOOKUP(C867,Nomen2!$A$1:$E$34,3,0)</f>
        <v>28106</v>
      </c>
      <c r="C867">
        <v>2806</v>
      </c>
      <c r="D867" t="s">
        <v>296</v>
      </c>
      <c r="E867">
        <v>18</v>
      </c>
    </row>
    <row r="868" spans="1:5">
      <c r="A868" t="str">
        <f>VLOOKUP(C868,Nomen2!$A$1:$E$34,2,0)</f>
        <v>BASSIN DU HAVRE</v>
      </c>
      <c r="B868">
        <f>VLOOKUP(C868,Nomen2!$A$1:$E$34,3,0)</f>
        <v>28106</v>
      </c>
      <c r="C868">
        <v>2806</v>
      </c>
      <c r="D868" t="s">
        <v>199</v>
      </c>
      <c r="E868">
        <v>16</v>
      </c>
    </row>
    <row r="869" spans="1:5">
      <c r="A869" t="str">
        <f>VLOOKUP(C869,Nomen2!$A$1:$E$34,2,0)</f>
        <v>BASSIN DU HAVRE</v>
      </c>
      <c r="B869">
        <f>VLOOKUP(C869,Nomen2!$A$1:$E$34,3,0)</f>
        <v>28106</v>
      </c>
      <c r="C869">
        <v>2806</v>
      </c>
      <c r="D869" t="s">
        <v>211</v>
      </c>
      <c r="E869">
        <v>16</v>
      </c>
    </row>
    <row r="870" spans="1:5">
      <c r="A870" t="str">
        <f>VLOOKUP(C870,Nomen2!$A$1:$E$34,2,0)</f>
        <v>BASSIN DU HAVRE</v>
      </c>
      <c r="B870">
        <f>VLOOKUP(C870,Nomen2!$A$1:$E$34,3,0)</f>
        <v>28106</v>
      </c>
      <c r="C870">
        <v>2806</v>
      </c>
      <c r="D870" t="s">
        <v>243</v>
      </c>
      <c r="E870">
        <v>16</v>
      </c>
    </row>
    <row r="871" spans="1:5">
      <c r="A871" t="str">
        <f>VLOOKUP(C871,Nomen2!$A$1:$E$34,2,0)</f>
        <v>BASSIN DU HAVRE</v>
      </c>
      <c r="B871">
        <f>VLOOKUP(C871,Nomen2!$A$1:$E$34,3,0)</f>
        <v>28106</v>
      </c>
      <c r="C871">
        <v>2806</v>
      </c>
      <c r="D871" t="s">
        <v>255</v>
      </c>
      <c r="E871">
        <v>16</v>
      </c>
    </row>
    <row r="872" spans="1:5">
      <c r="A872" t="str">
        <f>VLOOKUP(C872,Nomen2!$A$1:$E$34,2,0)</f>
        <v>BASSIN DU HAVRE</v>
      </c>
      <c r="B872">
        <f>VLOOKUP(C872,Nomen2!$A$1:$E$34,3,0)</f>
        <v>28106</v>
      </c>
      <c r="C872">
        <v>2806</v>
      </c>
      <c r="D872" t="s">
        <v>196</v>
      </c>
      <c r="E872">
        <v>14</v>
      </c>
    </row>
    <row r="873" spans="1:5">
      <c r="A873" t="str">
        <f>VLOOKUP(C873,Nomen2!$A$1:$E$34,2,0)</f>
        <v>BASSIN DU HAVRE</v>
      </c>
      <c r="B873">
        <f>VLOOKUP(C873,Nomen2!$A$1:$E$34,3,0)</f>
        <v>28106</v>
      </c>
      <c r="C873">
        <v>2806</v>
      </c>
      <c r="D873" t="s">
        <v>223</v>
      </c>
      <c r="E873">
        <v>14</v>
      </c>
    </row>
    <row r="874" spans="1:5">
      <c r="A874" t="str">
        <f>VLOOKUP(C874,Nomen2!$A$1:$E$34,2,0)</f>
        <v>BASSIN DU HAVRE</v>
      </c>
      <c r="B874">
        <f>VLOOKUP(C874,Nomen2!$A$1:$E$34,3,0)</f>
        <v>28106</v>
      </c>
      <c r="C874">
        <v>2806</v>
      </c>
      <c r="D874" t="s">
        <v>197</v>
      </c>
      <c r="E874">
        <v>14</v>
      </c>
    </row>
    <row r="875" spans="1:5">
      <c r="A875" t="str">
        <f>VLOOKUP(C875,Nomen2!$A$1:$E$34,2,0)</f>
        <v>BASSIN DU HAVRE</v>
      </c>
      <c r="B875">
        <f>VLOOKUP(C875,Nomen2!$A$1:$E$34,3,0)</f>
        <v>28106</v>
      </c>
      <c r="C875">
        <v>2806</v>
      </c>
      <c r="D875" t="s">
        <v>192</v>
      </c>
      <c r="E875">
        <v>14</v>
      </c>
    </row>
    <row r="876" spans="1:5">
      <c r="A876" t="str">
        <f>VLOOKUP(C876,Nomen2!$A$1:$E$34,2,0)</f>
        <v>BASSIN DU HAVRE</v>
      </c>
      <c r="B876">
        <f>VLOOKUP(C876,Nomen2!$A$1:$E$34,3,0)</f>
        <v>28106</v>
      </c>
      <c r="C876">
        <v>2806</v>
      </c>
      <c r="D876" t="s">
        <v>216</v>
      </c>
      <c r="E876">
        <v>14</v>
      </c>
    </row>
    <row r="877" spans="1:5">
      <c r="A877" t="str">
        <f>VLOOKUP(C877,Nomen2!$A$1:$E$34,2,0)</f>
        <v>BASSIN DU HAVRE</v>
      </c>
      <c r="B877">
        <f>VLOOKUP(C877,Nomen2!$A$1:$E$34,3,0)</f>
        <v>28106</v>
      </c>
      <c r="C877">
        <v>2806</v>
      </c>
      <c r="D877" t="s">
        <v>254</v>
      </c>
      <c r="E877">
        <v>14</v>
      </c>
    </row>
    <row r="878" spans="1:5">
      <c r="A878" t="str">
        <f>VLOOKUP(C878,Nomen2!$A$1:$E$34,2,0)</f>
        <v>BASSIN DU HAVRE</v>
      </c>
      <c r="B878">
        <f>VLOOKUP(C878,Nomen2!$A$1:$E$34,3,0)</f>
        <v>28106</v>
      </c>
      <c r="C878">
        <v>2806</v>
      </c>
      <c r="D878" t="s">
        <v>301</v>
      </c>
      <c r="E878">
        <v>13</v>
      </c>
    </row>
    <row r="879" spans="1:5">
      <c r="A879" t="str">
        <f>VLOOKUP(C879,Nomen2!$A$1:$E$34,2,0)</f>
        <v>BASSIN DU HAVRE</v>
      </c>
      <c r="B879">
        <f>VLOOKUP(C879,Nomen2!$A$1:$E$34,3,0)</f>
        <v>28106</v>
      </c>
      <c r="C879">
        <v>2806</v>
      </c>
      <c r="D879" t="s">
        <v>221</v>
      </c>
      <c r="E879">
        <v>13</v>
      </c>
    </row>
    <row r="880" spans="1:5">
      <c r="A880" t="str">
        <f>VLOOKUP(C880,Nomen2!$A$1:$E$34,2,0)</f>
        <v>BASSIN DU HAVRE</v>
      </c>
      <c r="B880">
        <f>VLOOKUP(C880,Nomen2!$A$1:$E$34,3,0)</f>
        <v>28106</v>
      </c>
      <c r="C880">
        <v>2806</v>
      </c>
      <c r="D880" t="s">
        <v>240</v>
      </c>
      <c r="E880">
        <v>12</v>
      </c>
    </row>
    <row r="881" spans="1:5">
      <c r="A881" t="str">
        <f>VLOOKUP(C881,Nomen2!$A$1:$E$34,2,0)</f>
        <v>BASSIN DU HAVRE</v>
      </c>
      <c r="B881">
        <f>VLOOKUP(C881,Nomen2!$A$1:$E$34,3,0)</f>
        <v>28106</v>
      </c>
      <c r="C881">
        <v>2806</v>
      </c>
      <c r="D881" t="s">
        <v>253</v>
      </c>
      <c r="E881">
        <v>12</v>
      </c>
    </row>
    <row r="882" spans="1:5">
      <c r="A882" t="str">
        <f>VLOOKUP(C882,Nomen2!$A$1:$E$34,2,0)</f>
        <v>BASSIN DU HAVRE</v>
      </c>
      <c r="B882">
        <f>VLOOKUP(C882,Nomen2!$A$1:$E$34,3,0)</f>
        <v>28106</v>
      </c>
      <c r="C882">
        <v>2806</v>
      </c>
      <c r="D882" t="s">
        <v>297</v>
      </c>
      <c r="E882">
        <v>12</v>
      </c>
    </row>
    <row r="883" spans="1:5">
      <c r="A883" t="str">
        <f>VLOOKUP(C883,Nomen2!$A$1:$E$34,2,0)</f>
        <v>BASSIN DU HAVRE</v>
      </c>
      <c r="B883">
        <f>VLOOKUP(C883,Nomen2!$A$1:$E$34,3,0)</f>
        <v>28106</v>
      </c>
      <c r="C883">
        <v>2806</v>
      </c>
      <c r="D883" t="s">
        <v>238</v>
      </c>
      <c r="E883">
        <v>11</v>
      </c>
    </row>
    <row r="884" spans="1:5">
      <c r="A884" t="str">
        <f>VLOOKUP(C884,Nomen2!$A$1:$E$34,2,0)</f>
        <v>BASSIN DU HAVRE</v>
      </c>
      <c r="B884">
        <f>VLOOKUP(C884,Nomen2!$A$1:$E$34,3,0)</f>
        <v>28106</v>
      </c>
      <c r="C884">
        <v>2806</v>
      </c>
      <c r="D884" t="s">
        <v>213</v>
      </c>
      <c r="E884">
        <v>10</v>
      </c>
    </row>
    <row r="885" spans="1:5">
      <c r="A885" t="str">
        <f>VLOOKUP(C885,Nomen2!$A$1:$E$34,2,0)</f>
        <v>BASSIN DU HAVRE</v>
      </c>
      <c r="B885">
        <f>VLOOKUP(C885,Nomen2!$A$1:$E$34,3,0)</f>
        <v>28106</v>
      </c>
      <c r="C885">
        <v>2806</v>
      </c>
      <c r="D885" t="s">
        <v>291</v>
      </c>
      <c r="E885">
        <v>10</v>
      </c>
    </row>
    <row r="886" spans="1:5">
      <c r="A886" t="str">
        <f>VLOOKUP(C886,Nomen2!$A$1:$E$34,2,0)</f>
        <v>BASSIN DU HAVRE</v>
      </c>
      <c r="B886">
        <f>VLOOKUP(C886,Nomen2!$A$1:$E$34,3,0)</f>
        <v>28106</v>
      </c>
      <c r="C886">
        <v>2806</v>
      </c>
      <c r="D886" t="s">
        <v>215</v>
      </c>
      <c r="E886">
        <v>9</v>
      </c>
    </row>
    <row r="887" spans="1:5">
      <c r="A887" t="str">
        <f>VLOOKUP(C887,Nomen2!$A$1:$E$34,2,0)</f>
        <v>BASSIN DU HAVRE</v>
      </c>
      <c r="B887">
        <f>VLOOKUP(C887,Nomen2!$A$1:$E$34,3,0)</f>
        <v>28106</v>
      </c>
      <c r="C887">
        <v>2806</v>
      </c>
      <c r="D887" t="s">
        <v>278</v>
      </c>
      <c r="E887">
        <v>9</v>
      </c>
    </row>
    <row r="888" spans="1:5">
      <c r="A888" t="str">
        <f>VLOOKUP(C888,Nomen2!$A$1:$E$34,2,0)</f>
        <v>BASSIN DU HAVRE</v>
      </c>
      <c r="B888">
        <f>VLOOKUP(C888,Nomen2!$A$1:$E$34,3,0)</f>
        <v>28106</v>
      </c>
      <c r="C888">
        <v>2806</v>
      </c>
      <c r="D888" t="s">
        <v>252</v>
      </c>
      <c r="E888">
        <v>9</v>
      </c>
    </row>
    <row r="889" spans="1:5">
      <c r="A889" t="str">
        <f>VLOOKUP(C889,Nomen2!$A$1:$E$34,2,0)</f>
        <v>BASSIN DU HAVRE</v>
      </c>
      <c r="B889">
        <f>VLOOKUP(C889,Nomen2!$A$1:$E$34,3,0)</f>
        <v>28106</v>
      </c>
      <c r="C889">
        <v>2806</v>
      </c>
      <c r="D889" t="s">
        <v>286</v>
      </c>
      <c r="E889">
        <v>9</v>
      </c>
    </row>
    <row r="890" spans="1:5">
      <c r="A890" t="str">
        <f>VLOOKUP(C890,Nomen2!$A$1:$E$34,2,0)</f>
        <v>BASSIN DU HAVRE</v>
      </c>
      <c r="B890">
        <f>VLOOKUP(C890,Nomen2!$A$1:$E$34,3,0)</f>
        <v>28106</v>
      </c>
      <c r="C890">
        <v>2806</v>
      </c>
      <c r="D890" t="s">
        <v>207</v>
      </c>
      <c r="E890">
        <v>8</v>
      </c>
    </row>
    <row r="891" spans="1:5">
      <c r="A891" t="str">
        <f>VLOOKUP(C891,Nomen2!$A$1:$E$34,2,0)</f>
        <v>BASSIN DU HAVRE</v>
      </c>
      <c r="B891">
        <f>VLOOKUP(C891,Nomen2!$A$1:$E$34,3,0)</f>
        <v>28106</v>
      </c>
      <c r="C891">
        <v>2806</v>
      </c>
      <c r="D891" t="s">
        <v>190</v>
      </c>
      <c r="E891">
        <v>8</v>
      </c>
    </row>
    <row r="892" spans="1:5">
      <c r="A892" t="str">
        <f>VLOOKUP(C892,Nomen2!$A$1:$E$34,2,0)</f>
        <v>BASSIN DU HAVRE</v>
      </c>
      <c r="B892">
        <f>VLOOKUP(C892,Nomen2!$A$1:$E$34,3,0)</f>
        <v>28106</v>
      </c>
      <c r="C892">
        <v>2806</v>
      </c>
      <c r="D892" t="s">
        <v>202</v>
      </c>
      <c r="E892">
        <v>8</v>
      </c>
    </row>
    <row r="893" spans="1:5">
      <c r="A893" t="str">
        <f>VLOOKUP(C893,Nomen2!$A$1:$E$34,2,0)</f>
        <v>BASSIN DU HAVRE</v>
      </c>
      <c r="B893">
        <f>VLOOKUP(C893,Nomen2!$A$1:$E$34,3,0)</f>
        <v>28106</v>
      </c>
      <c r="C893">
        <v>2806</v>
      </c>
      <c r="D893" t="s">
        <v>268</v>
      </c>
      <c r="E893">
        <v>7</v>
      </c>
    </row>
    <row r="894" spans="1:5">
      <c r="A894" t="str">
        <f>VLOOKUP(C894,Nomen2!$A$1:$E$34,2,0)</f>
        <v>BASSIN DU HAVRE</v>
      </c>
      <c r="B894">
        <f>VLOOKUP(C894,Nomen2!$A$1:$E$34,3,0)</f>
        <v>28106</v>
      </c>
      <c r="C894">
        <v>2806</v>
      </c>
      <c r="D894" t="s">
        <v>210</v>
      </c>
      <c r="E894">
        <v>7</v>
      </c>
    </row>
    <row r="895" spans="1:5">
      <c r="A895" t="str">
        <f>VLOOKUP(C895,Nomen2!$A$1:$E$34,2,0)</f>
        <v>BASSIN DU HAVRE</v>
      </c>
      <c r="B895">
        <f>VLOOKUP(C895,Nomen2!$A$1:$E$34,3,0)</f>
        <v>28106</v>
      </c>
      <c r="C895">
        <v>2806</v>
      </c>
      <c r="D895" t="s">
        <v>212</v>
      </c>
      <c r="E895">
        <v>7</v>
      </c>
    </row>
    <row r="896" spans="1:5">
      <c r="A896" t="str">
        <f>VLOOKUP(C896,Nomen2!$A$1:$E$34,2,0)</f>
        <v>BASSIN DU HAVRE</v>
      </c>
      <c r="B896">
        <f>VLOOKUP(C896,Nomen2!$A$1:$E$34,3,0)</f>
        <v>28106</v>
      </c>
      <c r="C896">
        <v>2806</v>
      </c>
      <c r="D896" t="s">
        <v>219</v>
      </c>
      <c r="E896">
        <v>7</v>
      </c>
    </row>
    <row r="897" spans="1:5">
      <c r="A897" t="str">
        <f>VLOOKUP(C897,Nomen2!$A$1:$E$34,2,0)</f>
        <v>BASSIN DU HAVRE</v>
      </c>
      <c r="B897">
        <f>VLOOKUP(C897,Nomen2!$A$1:$E$34,3,0)</f>
        <v>28106</v>
      </c>
      <c r="C897">
        <v>2806</v>
      </c>
      <c r="D897" t="s">
        <v>203</v>
      </c>
      <c r="E897">
        <v>7</v>
      </c>
    </row>
    <row r="898" spans="1:5">
      <c r="A898" t="str">
        <f>VLOOKUP(C898,Nomen2!$A$1:$E$34,2,0)</f>
        <v>BASSIN DU HAVRE</v>
      </c>
      <c r="B898">
        <f>VLOOKUP(C898,Nomen2!$A$1:$E$34,3,0)</f>
        <v>28106</v>
      </c>
      <c r="C898">
        <v>2806</v>
      </c>
      <c r="D898" t="s">
        <v>316</v>
      </c>
      <c r="E898">
        <v>7</v>
      </c>
    </row>
    <row r="899" spans="1:5">
      <c r="A899" t="str">
        <f>VLOOKUP(C899,Nomen2!$A$1:$E$34,2,0)</f>
        <v>BASSIN DU HAVRE</v>
      </c>
      <c r="B899">
        <f>VLOOKUP(C899,Nomen2!$A$1:$E$34,3,0)</f>
        <v>28106</v>
      </c>
      <c r="C899">
        <v>2806</v>
      </c>
      <c r="D899" t="s">
        <v>228</v>
      </c>
      <c r="E899">
        <v>7</v>
      </c>
    </row>
    <row r="900" spans="1:5">
      <c r="A900" t="str">
        <f>VLOOKUP(C900,Nomen2!$A$1:$E$34,2,0)</f>
        <v>BASSIN DU HAVRE</v>
      </c>
      <c r="B900">
        <f>VLOOKUP(C900,Nomen2!$A$1:$E$34,3,0)</f>
        <v>28106</v>
      </c>
      <c r="C900">
        <v>2806</v>
      </c>
      <c r="D900" t="s">
        <v>248</v>
      </c>
      <c r="E900">
        <v>7</v>
      </c>
    </row>
    <row r="901" spans="1:5">
      <c r="A901" t="str">
        <f>VLOOKUP(C901,Nomen2!$A$1:$E$34,2,0)</f>
        <v>BASSIN DU HAVRE</v>
      </c>
      <c r="B901">
        <f>VLOOKUP(C901,Nomen2!$A$1:$E$34,3,0)</f>
        <v>28106</v>
      </c>
      <c r="C901">
        <v>2806</v>
      </c>
      <c r="D901" t="s">
        <v>218</v>
      </c>
      <c r="E901">
        <v>6</v>
      </c>
    </row>
    <row r="902" spans="1:5">
      <c r="A902" t="str">
        <f>VLOOKUP(C902,Nomen2!$A$1:$E$34,2,0)</f>
        <v>BASSIN DU HAVRE</v>
      </c>
      <c r="B902">
        <f>VLOOKUP(C902,Nomen2!$A$1:$E$34,3,0)</f>
        <v>28106</v>
      </c>
      <c r="C902">
        <v>2806</v>
      </c>
      <c r="D902" t="s">
        <v>267</v>
      </c>
      <c r="E902">
        <v>6</v>
      </c>
    </row>
    <row r="903" spans="1:5">
      <c r="A903" t="str">
        <f>VLOOKUP(C903,Nomen2!$A$1:$E$34,2,0)</f>
        <v>BASSIN DU HAVRE</v>
      </c>
      <c r="B903">
        <f>VLOOKUP(C903,Nomen2!$A$1:$E$34,3,0)</f>
        <v>28106</v>
      </c>
      <c r="C903">
        <v>2806</v>
      </c>
      <c r="D903" t="s">
        <v>318</v>
      </c>
      <c r="E903">
        <v>6</v>
      </c>
    </row>
    <row r="904" spans="1:5">
      <c r="A904" t="str">
        <f>VLOOKUP(C904,Nomen2!$A$1:$E$34,2,0)</f>
        <v>BASSIN DU HAVRE</v>
      </c>
      <c r="B904">
        <f>VLOOKUP(C904,Nomen2!$A$1:$E$34,3,0)</f>
        <v>28106</v>
      </c>
      <c r="C904">
        <v>2806</v>
      </c>
      <c r="D904" t="s">
        <v>288</v>
      </c>
      <c r="E904">
        <v>6</v>
      </c>
    </row>
    <row r="905" spans="1:5">
      <c r="A905" t="str">
        <f>VLOOKUP(C905,Nomen2!$A$1:$E$34,2,0)</f>
        <v>BASSIN DU HAVRE</v>
      </c>
      <c r="B905">
        <f>VLOOKUP(C905,Nomen2!$A$1:$E$34,3,0)</f>
        <v>28106</v>
      </c>
      <c r="C905">
        <v>2806</v>
      </c>
      <c r="D905" t="s">
        <v>217</v>
      </c>
      <c r="E905">
        <v>5</v>
      </c>
    </row>
    <row r="906" spans="1:5">
      <c r="A906" t="str">
        <f>VLOOKUP(C906,Nomen2!$A$1:$E$34,2,0)</f>
        <v>BASSIN DU HAVRE</v>
      </c>
      <c r="B906">
        <f>VLOOKUP(C906,Nomen2!$A$1:$E$34,3,0)</f>
        <v>28106</v>
      </c>
      <c r="C906">
        <v>2806</v>
      </c>
      <c r="D906" t="s">
        <v>222</v>
      </c>
      <c r="E906">
        <v>5</v>
      </c>
    </row>
    <row r="907" spans="1:5">
      <c r="A907" t="str">
        <f>VLOOKUP(C907,Nomen2!$A$1:$E$34,2,0)</f>
        <v>BASSIN DU HAVRE</v>
      </c>
      <c r="B907">
        <f>VLOOKUP(C907,Nomen2!$A$1:$E$34,3,0)</f>
        <v>28106</v>
      </c>
      <c r="C907">
        <v>2806</v>
      </c>
      <c r="D907" t="s">
        <v>236</v>
      </c>
      <c r="E907">
        <v>5</v>
      </c>
    </row>
    <row r="908" spans="1:5">
      <c r="A908" t="str">
        <f>VLOOKUP(C908,Nomen2!$A$1:$E$34,2,0)</f>
        <v>BASSIN DU HAVRE</v>
      </c>
      <c r="B908">
        <f>VLOOKUP(C908,Nomen2!$A$1:$E$34,3,0)</f>
        <v>28106</v>
      </c>
      <c r="C908">
        <v>2806</v>
      </c>
      <c r="D908" t="s">
        <v>307</v>
      </c>
      <c r="E908">
        <v>5</v>
      </c>
    </row>
    <row r="909" spans="1:5">
      <c r="A909" t="str">
        <f>VLOOKUP(C909,Nomen2!$A$1:$E$34,2,0)</f>
        <v>BASSIN DU HAVRE</v>
      </c>
      <c r="B909">
        <f>VLOOKUP(C909,Nomen2!$A$1:$E$34,3,0)</f>
        <v>28106</v>
      </c>
      <c r="C909">
        <v>2806</v>
      </c>
      <c r="D909" t="s">
        <v>205</v>
      </c>
      <c r="E909">
        <v>5</v>
      </c>
    </row>
    <row r="910" spans="1:5">
      <c r="A910" t="str">
        <f>VLOOKUP(C910,Nomen2!$A$1:$E$34,2,0)</f>
        <v>BASSIN DU HAVRE</v>
      </c>
      <c r="B910">
        <f>VLOOKUP(C910,Nomen2!$A$1:$E$34,3,0)</f>
        <v>28106</v>
      </c>
      <c r="C910">
        <v>2806</v>
      </c>
      <c r="D910" t="s">
        <v>262</v>
      </c>
      <c r="E910">
        <v>5</v>
      </c>
    </row>
    <row r="911" spans="1:5">
      <c r="A911" t="str">
        <f>VLOOKUP(C911,Nomen2!$A$1:$E$34,2,0)</f>
        <v>BASSIN DU HAVRE</v>
      </c>
      <c r="B911">
        <f>VLOOKUP(C911,Nomen2!$A$1:$E$34,3,0)</f>
        <v>28106</v>
      </c>
      <c r="C911">
        <v>2806</v>
      </c>
      <c r="D911" t="s">
        <v>209</v>
      </c>
      <c r="E911">
        <v>5</v>
      </c>
    </row>
    <row r="912" spans="1:5">
      <c r="A912" t="str">
        <f>VLOOKUP(C912,Nomen2!$A$1:$E$34,2,0)</f>
        <v>BASSIN DU HAVRE</v>
      </c>
      <c r="B912">
        <f>VLOOKUP(C912,Nomen2!$A$1:$E$34,3,0)</f>
        <v>28106</v>
      </c>
      <c r="C912">
        <v>2806</v>
      </c>
      <c r="D912" t="s">
        <v>275</v>
      </c>
      <c r="E912">
        <v>5</v>
      </c>
    </row>
    <row r="913" spans="1:5">
      <c r="A913" t="str">
        <f>VLOOKUP(C913,Nomen2!$A$1:$E$34,2,0)</f>
        <v>BASSIN DU HAVRE</v>
      </c>
      <c r="B913">
        <f>VLOOKUP(C913,Nomen2!$A$1:$E$34,3,0)</f>
        <v>28106</v>
      </c>
      <c r="C913">
        <v>2806</v>
      </c>
      <c r="D913" t="s">
        <v>311</v>
      </c>
      <c r="E913">
        <v>4</v>
      </c>
    </row>
    <row r="914" spans="1:5">
      <c r="A914" t="str">
        <f>VLOOKUP(C914,Nomen2!$A$1:$E$34,2,0)</f>
        <v>BASSIN DU HAVRE</v>
      </c>
      <c r="B914">
        <f>VLOOKUP(C914,Nomen2!$A$1:$E$34,3,0)</f>
        <v>28106</v>
      </c>
      <c r="C914">
        <v>2806</v>
      </c>
      <c r="D914" t="s">
        <v>226</v>
      </c>
      <c r="E914">
        <v>4</v>
      </c>
    </row>
    <row r="915" spans="1:5">
      <c r="A915" t="str">
        <f>VLOOKUP(C915,Nomen2!$A$1:$E$34,2,0)</f>
        <v>BASSIN DU HAVRE</v>
      </c>
      <c r="B915">
        <f>VLOOKUP(C915,Nomen2!$A$1:$E$34,3,0)</f>
        <v>28106</v>
      </c>
      <c r="C915">
        <v>2806</v>
      </c>
      <c r="D915" t="s">
        <v>343</v>
      </c>
      <c r="E915">
        <v>4</v>
      </c>
    </row>
    <row r="916" spans="1:5">
      <c r="A916" t="str">
        <f>VLOOKUP(C916,Nomen2!$A$1:$E$34,2,0)</f>
        <v>BASSIN DU HAVRE</v>
      </c>
      <c r="B916">
        <f>VLOOKUP(C916,Nomen2!$A$1:$E$34,3,0)</f>
        <v>28106</v>
      </c>
      <c r="C916">
        <v>2806</v>
      </c>
      <c r="D916" t="s">
        <v>224</v>
      </c>
      <c r="E916">
        <v>4</v>
      </c>
    </row>
    <row r="917" spans="1:5">
      <c r="A917" t="str">
        <f>VLOOKUP(C917,Nomen2!$A$1:$E$34,2,0)</f>
        <v>BASSIN DU HAVRE</v>
      </c>
      <c r="B917">
        <f>VLOOKUP(C917,Nomen2!$A$1:$E$34,3,0)</f>
        <v>28106</v>
      </c>
      <c r="C917">
        <v>2806</v>
      </c>
      <c r="D917" t="s">
        <v>403</v>
      </c>
      <c r="E917">
        <v>4</v>
      </c>
    </row>
    <row r="918" spans="1:5">
      <c r="A918" t="str">
        <f>VLOOKUP(C918,Nomen2!$A$1:$E$34,2,0)</f>
        <v>BASSIN DU HAVRE</v>
      </c>
      <c r="B918">
        <f>VLOOKUP(C918,Nomen2!$A$1:$E$34,3,0)</f>
        <v>28106</v>
      </c>
      <c r="C918">
        <v>2806</v>
      </c>
      <c r="D918" t="s">
        <v>225</v>
      </c>
      <c r="E918">
        <v>4</v>
      </c>
    </row>
    <row r="919" spans="1:5">
      <c r="A919" t="str">
        <f>VLOOKUP(C919,Nomen2!$A$1:$E$34,2,0)</f>
        <v>BASSIN DU HAVRE</v>
      </c>
      <c r="B919">
        <f>VLOOKUP(C919,Nomen2!$A$1:$E$34,3,0)</f>
        <v>28106</v>
      </c>
      <c r="C919">
        <v>2806</v>
      </c>
      <c r="D919" t="s">
        <v>251</v>
      </c>
      <c r="E919">
        <v>4</v>
      </c>
    </row>
    <row r="920" spans="1:5">
      <c r="A920" t="str">
        <f>VLOOKUP(C920,Nomen2!$A$1:$E$34,2,0)</f>
        <v>BASSIN DU HAVRE</v>
      </c>
      <c r="B920">
        <f>VLOOKUP(C920,Nomen2!$A$1:$E$34,3,0)</f>
        <v>28106</v>
      </c>
      <c r="C920">
        <v>2806</v>
      </c>
      <c r="D920" t="s">
        <v>280</v>
      </c>
      <c r="E920">
        <v>4</v>
      </c>
    </row>
    <row r="921" spans="1:5">
      <c r="A921" t="str">
        <f>VLOOKUP(C921,Nomen2!$A$1:$E$34,2,0)</f>
        <v>BASSIN DU HAVRE</v>
      </c>
      <c r="B921">
        <f>VLOOKUP(C921,Nomen2!$A$1:$E$34,3,0)</f>
        <v>28106</v>
      </c>
      <c r="C921">
        <v>2806</v>
      </c>
      <c r="D921" t="s">
        <v>382</v>
      </c>
      <c r="E921">
        <v>4</v>
      </c>
    </row>
    <row r="922" spans="1:5">
      <c r="A922" t="str">
        <f>VLOOKUP(C922,Nomen2!$A$1:$E$34,2,0)</f>
        <v>BASSIN DU HAVRE</v>
      </c>
      <c r="B922">
        <f>VLOOKUP(C922,Nomen2!$A$1:$E$34,3,0)</f>
        <v>28106</v>
      </c>
      <c r="C922">
        <v>2806</v>
      </c>
      <c r="D922" t="s">
        <v>287</v>
      </c>
      <c r="E922">
        <v>4</v>
      </c>
    </row>
    <row r="923" spans="1:5">
      <c r="A923" t="str">
        <f>VLOOKUP(C923,Nomen2!$A$1:$E$34,2,0)</f>
        <v>BASSIN DU HAVRE</v>
      </c>
      <c r="B923">
        <f>VLOOKUP(C923,Nomen2!$A$1:$E$34,3,0)</f>
        <v>28106</v>
      </c>
      <c r="C923">
        <v>2806</v>
      </c>
      <c r="D923" t="s">
        <v>361</v>
      </c>
      <c r="E923">
        <v>4</v>
      </c>
    </row>
    <row r="924" spans="1:5">
      <c r="A924" t="str">
        <f>VLOOKUP(C924,Nomen2!$A$1:$E$34,2,0)</f>
        <v>BASSIN DU HAVRE</v>
      </c>
      <c r="B924">
        <f>VLOOKUP(C924,Nomen2!$A$1:$E$34,3,0)</f>
        <v>28106</v>
      </c>
      <c r="C924">
        <v>2806</v>
      </c>
      <c r="D924" t="s">
        <v>244</v>
      </c>
      <c r="E924">
        <v>4</v>
      </c>
    </row>
    <row r="925" spans="1:5">
      <c r="A925" t="str">
        <f>VLOOKUP(C925,Nomen2!$A$1:$E$34,2,0)</f>
        <v>BASSIN DU HAVRE</v>
      </c>
      <c r="B925">
        <f>VLOOKUP(C925,Nomen2!$A$1:$E$34,3,0)</f>
        <v>28106</v>
      </c>
      <c r="C925">
        <v>2806</v>
      </c>
      <c r="D925" t="s">
        <v>310</v>
      </c>
      <c r="E925">
        <v>4</v>
      </c>
    </row>
    <row r="926" spans="1:5">
      <c r="A926" t="str">
        <f>VLOOKUP(C926,Nomen2!$A$1:$E$34,2,0)</f>
        <v>BASSIN DU HAVRE</v>
      </c>
      <c r="B926">
        <f>VLOOKUP(C926,Nomen2!$A$1:$E$34,3,0)</f>
        <v>28106</v>
      </c>
      <c r="C926">
        <v>2806</v>
      </c>
      <c r="D926" t="s">
        <v>422</v>
      </c>
      <c r="E926">
        <v>4</v>
      </c>
    </row>
    <row r="927" spans="1:5">
      <c r="A927" t="str">
        <f>VLOOKUP(C927,Nomen2!$A$1:$E$34,2,0)</f>
        <v>BASSIN DU HAVRE</v>
      </c>
      <c r="B927">
        <f>VLOOKUP(C927,Nomen2!$A$1:$E$34,3,0)</f>
        <v>28106</v>
      </c>
      <c r="C927">
        <v>2806</v>
      </c>
      <c r="D927" t="s">
        <v>257</v>
      </c>
      <c r="E927">
        <v>3</v>
      </c>
    </row>
    <row r="928" spans="1:5">
      <c r="A928" t="str">
        <f>VLOOKUP(C928,Nomen2!$A$1:$E$34,2,0)</f>
        <v>BASSIN DU HAVRE</v>
      </c>
      <c r="B928">
        <f>VLOOKUP(C928,Nomen2!$A$1:$E$34,3,0)</f>
        <v>28106</v>
      </c>
      <c r="C928">
        <v>2806</v>
      </c>
      <c r="D928" t="s">
        <v>571</v>
      </c>
      <c r="E928">
        <v>3</v>
      </c>
    </row>
    <row r="929" spans="1:5">
      <c r="A929" t="str">
        <f>VLOOKUP(C929,Nomen2!$A$1:$E$34,2,0)</f>
        <v>BASSIN DU HAVRE</v>
      </c>
      <c r="B929">
        <f>VLOOKUP(C929,Nomen2!$A$1:$E$34,3,0)</f>
        <v>28106</v>
      </c>
      <c r="C929">
        <v>2806</v>
      </c>
      <c r="D929" t="s">
        <v>256</v>
      </c>
      <c r="E929">
        <v>3</v>
      </c>
    </row>
    <row r="930" spans="1:5">
      <c r="A930" t="str">
        <f>VLOOKUP(C930,Nomen2!$A$1:$E$34,2,0)</f>
        <v>BASSIN DU HAVRE</v>
      </c>
      <c r="B930">
        <f>VLOOKUP(C930,Nomen2!$A$1:$E$34,3,0)</f>
        <v>28106</v>
      </c>
      <c r="C930">
        <v>2806</v>
      </c>
      <c r="D930" t="s">
        <v>426</v>
      </c>
      <c r="E930">
        <v>3</v>
      </c>
    </row>
    <row r="931" spans="1:5">
      <c r="A931" t="str">
        <f>VLOOKUP(C931,Nomen2!$A$1:$E$34,2,0)</f>
        <v>BASSIN DU HAVRE</v>
      </c>
      <c r="B931">
        <f>VLOOKUP(C931,Nomen2!$A$1:$E$34,3,0)</f>
        <v>28106</v>
      </c>
      <c r="C931">
        <v>2806</v>
      </c>
      <c r="D931" t="s">
        <v>232</v>
      </c>
      <c r="E931">
        <v>3</v>
      </c>
    </row>
    <row r="932" spans="1:5">
      <c r="A932" t="str">
        <f>VLOOKUP(C932,Nomen2!$A$1:$E$34,2,0)</f>
        <v>BASSIN DU HAVRE</v>
      </c>
      <c r="B932">
        <f>VLOOKUP(C932,Nomen2!$A$1:$E$34,3,0)</f>
        <v>28106</v>
      </c>
      <c r="C932">
        <v>2806</v>
      </c>
      <c r="D932" t="s">
        <v>263</v>
      </c>
      <c r="E932">
        <v>3</v>
      </c>
    </row>
    <row r="933" spans="1:5">
      <c r="A933" t="str">
        <f>VLOOKUP(C933,Nomen2!$A$1:$E$34,2,0)</f>
        <v>BASSIN DU HAVRE</v>
      </c>
      <c r="B933">
        <f>VLOOKUP(C933,Nomen2!$A$1:$E$34,3,0)</f>
        <v>28106</v>
      </c>
      <c r="C933">
        <v>2806</v>
      </c>
      <c r="D933" t="s">
        <v>306</v>
      </c>
      <c r="E933">
        <v>3</v>
      </c>
    </row>
    <row r="934" spans="1:5">
      <c r="A934" t="str">
        <f>VLOOKUP(C934,Nomen2!$A$1:$E$34,2,0)</f>
        <v>BASSIN DU HAVRE</v>
      </c>
      <c r="B934">
        <f>VLOOKUP(C934,Nomen2!$A$1:$E$34,3,0)</f>
        <v>28106</v>
      </c>
      <c r="C934">
        <v>2806</v>
      </c>
      <c r="D934" t="s">
        <v>496</v>
      </c>
      <c r="E934">
        <v>3</v>
      </c>
    </row>
    <row r="935" spans="1:5">
      <c r="A935" t="str">
        <f>VLOOKUP(C935,Nomen2!$A$1:$E$34,2,0)</f>
        <v>BASSIN DU HAVRE</v>
      </c>
      <c r="B935">
        <f>VLOOKUP(C935,Nomen2!$A$1:$E$34,3,0)</f>
        <v>28106</v>
      </c>
      <c r="C935">
        <v>2806</v>
      </c>
      <c r="D935" t="s">
        <v>265</v>
      </c>
      <c r="E935">
        <v>3</v>
      </c>
    </row>
    <row r="936" spans="1:5">
      <c r="A936" t="str">
        <f>VLOOKUP(C936,Nomen2!$A$1:$E$34,2,0)</f>
        <v>BASSIN DU HAVRE</v>
      </c>
      <c r="B936">
        <f>VLOOKUP(C936,Nomen2!$A$1:$E$34,3,0)</f>
        <v>28106</v>
      </c>
      <c r="C936">
        <v>2806</v>
      </c>
      <c r="D936" t="s">
        <v>233</v>
      </c>
      <c r="E936">
        <v>3</v>
      </c>
    </row>
    <row r="937" spans="1:5">
      <c r="A937" t="str">
        <f>VLOOKUP(C937,Nomen2!$A$1:$E$34,2,0)</f>
        <v>BASSIN DU HAVRE</v>
      </c>
      <c r="B937">
        <f>VLOOKUP(C937,Nomen2!$A$1:$E$34,3,0)</f>
        <v>28106</v>
      </c>
      <c r="C937">
        <v>2806</v>
      </c>
      <c r="D937" t="s">
        <v>315</v>
      </c>
      <c r="E937">
        <v>3</v>
      </c>
    </row>
    <row r="938" spans="1:5">
      <c r="A938" t="str">
        <f>VLOOKUP(C938,Nomen2!$A$1:$E$34,2,0)</f>
        <v>BASSIN DU HAVRE</v>
      </c>
      <c r="B938">
        <f>VLOOKUP(C938,Nomen2!$A$1:$E$34,3,0)</f>
        <v>28106</v>
      </c>
      <c r="C938">
        <v>2806</v>
      </c>
      <c r="D938" t="s">
        <v>208</v>
      </c>
      <c r="E938">
        <v>3</v>
      </c>
    </row>
    <row r="939" spans="1:5">
      <c r="A939" t="str">
        <f>VLOOKUP(C939,Nomen2!$A$1:$E$34,2,0)</f>
        <v>BASSIN DU HAVRE</v>
      </c>
      <c r="B939">
        <f>VLOOKUP(C939,Nomen2!$A$1:$E$34,3,0)</f>
        <v>28106</v>
      </c>
      <c r="C939">
        <v>2806</v>
      </c>
      <c r="D939" t="s">
        <v>376</v>
      </c>
      <c r="E939">
        <v>3</v>
      </c>
    </row>
    <row r="940" spans="1:5">
      <c r="A940" t="str">
        <f>VLOOKUP(C940,Nomen2!$A$1:$E$34,2,0)</f>
        <v>BASSIN DU HAVRE</v>
      </c>
      <c r="B940">
        <f>VLOOKUP(C940,Nomen2!$A$1:$E$34,3,0)</f>
        <v>28106</v>
      </c>
      <c r="C940">
        <v>2806</v>
      </c>
      <c r="D940" t="s">
        <v>299</v>
      </c>
      <c r="E940">
        <v>3</v>
      </c>
    </row>
    <row r="941" spans="1:5">
      <c r="A941" t="str">
        <f>VLOOKUP(C941,Nomen2!$A$1:$E$34,2,0)</f>
        <v>BASSIN DU HAVRE</v>
      </c>
      <c r="B941">
        <f>VLOOKUP(C941,Nomen2!$A$1:$E$34,3,0)</f>
        <v>28106</v>
      </c>
      <c r="C941">
        <v>2806</v>
      </c>
      <c r="D941" t="s">
        <v>272</v>
      </c>
      <c r="E941">
        <v>3</v>
      </c>
    </row>
    <row r="942" spans="1:5">
      <c r="A942" t="str">
        <f>VLOOKUP(C942,Nomen2!$A$1:$E$34,2,0)</f>
        <v>BASSIN DU HAVRE</v>
      </c>
      <c r="B942">
        <f>VLOOKUP(C942,Nomen2!$A$1:$E$34,3,0)</f>
        <v>28106</v>
      </c>
      <c r="C942">
        <v>2806</v>
      </c>
      <c r="D942" t="s">
        <v>444</v>
      </c>
      <c r="E942">
        <v>3</v>
      </c>
    </row>
    <row r="943" spans="1:5">
      <c r="A943" t="str">
        <f>VLOOKUP(C943,Nomen2!$A$1:$E$34,2,0)</f>
        <v>BASSIN DU HAVRE</v>
      </c>
      <c r="B943">
        <f>VLOOKUP(C943,Nomen2!$A$1:$E$34,3,0)</f>
        <v>28106</v>
      </c>
      <c r="C943">
        <v>2806</v>
      </c>
      <c r="D943" t="s">
        <v>445</v>
      </c>
      <c r="E943">
        <v>3</v>
      </c>
    </row>
    <row r="944" spans="1:5">
      <c r="A944" t="str">
        <f>VLOOKUP(C944,Nomen2!$A$1:$E$34,2,0)</f>
        <v>BASSIN DU HAVRE</v>
      </c>
      <c r="B944">
        <f>VLOOKUP(C944,Nomen2!$A$1:$E$34,3,0)</f>
        <v>28106</v>
      </c>
      <c r="C944">
        <v>2806</v>
      </c>
      <c r="D944" t="s">
        <v>246</v>
      </c>
      <c r="E944">
        <v>3</v>
      </c>
    </row>
    <row r="945" spans="1:5">
      <c r="A945" t="str">
        <f>VLOOKUP(C945,Nomen2!$A$1:$E$34,2,0)</f>
        <v>BASSIN DU HAVRE</v>
      </c>
      <c r="B945">
        <f>VLOOKUP(C945,Nomen2!$A$1:$E$34,3,0)</f>
        <v>28106</v>
      </c>
      <c r="C945">
        <v>2806</v>
      </c>
      <c r="D945" t="s">
        <v>448</v>
      </c>
      <c r="E945">
        <v>3</v>
      </c>
    </row>
    <row r="946" spans="1:5">
      <c r="A946" t="str">
        <f>VLOOKUP(C946,Nomen2!$A$1:$E$34,2,0)</f>
        <v>BASSIN DU HAVRE</v>
      </c>
      <c r="B946">
        <f>VLOOKUP(C946,Nomen2!$A$1:$E$34,3,0)</f>
        <v>28106</v>
      </c>
      <c r="C946">
        <v>2806</v>
      </c>
      <c r="D946" t="s">
        <v>300</v>
      </c>
      <c r="E946">
        <v>3</v>
      </c>
    </row>
    <row r="947" spans="1:5">
      <c r="A947" t="str">
        <f>VLOOKUP(C947,Nomen2!$A$1:$E$34,2,0)</f>
        <v>BASSIN DU HAVRE</v>
      </c>
      <c r="B947">
        <f>VLOOKUP(C947,Nomen2!$A$1:$E$34,3,0)</f>
        <v>28106</v>
      </c>
      <c r="C947">
        <v>2806</v>
      </c>
      <c r="D947" t="s">
        <v>281</v>
      </c>
      <c r="E947">
        <v>3</v>
      </c>
    </row>
    <row r="948" spans="1:5">
      <c r="A948" t="str">
        <f>VLOOKUP(C948,Nomen2!$A$1:$E$34,2,0)</f>
        <v>BASSIN DU HAVRE</v>
      </c>
      <c r="B948">
        <f>VLOOKUP(C948,Nomen2!$A$1:$E$34,3,0)</f>
        <v>28106</v>
      </c>
      <c r="C948">
        <v>2806</v>
      </c>
      <c r="D948" t="s">
        <v>282</v>
      </c>
      <c r="E948">
        <v>3</v>
      </c>
    </row>
    <row r="949" spans="1:5">
      <c r="A949" t="str">
        <f>VLOOKUP(C949,Nomen2!$A$1:$E$34,2,0)</f>
        <v>BASSIN DU HAVRE</v>
      </c>
      <c r="B949">
        <f>VLOOKUP(C949,Nomen2!$A$1:$E$34,3,0)</f>
        <v>28106</v>
      </c>
      <c r="C949">
        <v>2806</v>
      </c>
      <c r="D949" t="s">
        <v>266</v>
      </c>
      <c r="E949">
        <v>3</v>
      </c>
    </row>
    <row r="950" spans="1:5">
      <c r="A950" t="str">
        <f>VLOOKUP(C950,Nomen2!$A$1:$E$34,2,0)</f>
        <v>BASSIN DU HAVRE</v>
      </c>
      <c r="B950">
        <f>VLOOKUP(C950,Nomen2!$A$1:$E$34,3,0)</f>
        <v>28106</v>
      </c>
      <c r="C950">
        <v>2806</v>
      </c>
      <c r="D950" t="s">
        <v>302</v>
      </c>
      <c r="E950">
        <v>3</v>
      </c>
    </row>
    <row r="951" spans="1:5">
      <c r="A951" t="str">
        <f>VLOOKUP(C951,Nomen2!$A$1:$E$34,2,0)</f>
        <v>BASSIN DU HAVRE</v>
      </c>
      <c r="B951">
        <f>VLOOKUP(C951,Nomen2!$A$1:$E$34,3,0)</f>
        <v>28106</v>
      </c>
      <c r="C951">
        <v>2806</v>
      </c>
      <c r="D951" t="s">
        <v>289</v>
      </c>
      <c r="E951">
        <v>3</v>
      </c>
    </row>
    <row r="952" spans="1:5">
      <c r="A952" t="str">
        <f>VLOOKUP(C952,Nomen2!$A$1:$E$34,2,0)</f>
        <v>BASSIN DU HAVRE</v>
      </c>
      <c r="B952">
        <f>VLOOKUP(C952,Nomen2!$A$1:$E$34,3,0)</f>
        <v>28106</v>
      </c>
      <c r="C952">
        <v>2806</v>
      </c>
      <c r="D952" t="s">
        <v>220</v>
      </c>
      <c r="E952">
        <v>3</v>
      </c>
    </row>
    <row r="953" spans="1:5">
      <c r="A953" t="str">
        <f>VLOOKUP(C953,Nomen2!$A$1:$E$34,2,0)</f>
        <v>BASSIN DU HAVRE</v>
      </c>
      <c r="B953">
        <f>VLOOKUP(C953,Nomen2!$A$1:$E$34,3,0)</f>
        <v>28106</v>
      </c>
      <c r="C953">
        <v>2806</v>
      </c>
      <c r="D953" t="s">
        <v>303</v>
      </c>
      <c r="E953">
        <v>3</v>
      </c>
    </row>
    <row r="954" spans="1:5">
      <c r="A954" t="str">
        <f>VLOOKUP(C954,Nomen2!$A$1:$E$34,2,0)</f>
        <v>BASSIN DU HAVRE</v>
      </c>
      <c r="B954">
        <f>VLOOKUP(C954,Nomen2!$A$1:$E$34,3,0)</f>
        <v>28106</v>
      </c>
      <c r="C954">
        <v>2806</v>
      </c>
      <c r="D954" t="s">
        <v>290</v>
      </c>
      <c r="E954">
        <v>3</v>
      </c>
    </row>
    <row r="955" spans="1:5">
      <c r="A955" t="str">
        <f>VLOOKUP(C955,Nomen2!$A$1:$E$34,2,0)</f>
        <v>BASSIN DU HAVRE</v>
      </c>
      <c r="B955">
        <f>VLOOKUP(C955,Nomen2!$A$1:$E$34,3,0)</f>
        <v>28106</v>
      </c>
      <c r="C955">
        <v>2806</v>
      </c>
      <c r="D955" t="s">
        <v>362</v>
      </c>
      <c r="E955">
        <v>3</v>
      </c>
    </row>
    <row r="956" spans="1:5">
      <c r="A956" t="str">
        <f>VLOOKUP(C956,Nomen2!$A$1:$E$34,2,0)</f>
        <v>BASSIN DU HAVRE</v>
      </c>
      <c r="B956">
        <f>VLOOKUP(C956,Nomen2!$A$1:$E$34,3,0)</f>
        <v>28106</v>
      </c>
      <c r="C956">
        <v>2806</v>
      </c>
      <c r="D956" t="s">
        <v>305</v>
      </c>
      <c r="E956">
        <v>3</v>
      </c>
    </row>
    <row r="957" spans="1:5">
      <c r="A957" t="str">
        <f>VLOOKUP(C957,Nomen2!$A$1:$E$34,2,0)</f>
        <v>BASSIN DU HAVRE</v>
      </c>
      <c r="B957">
        <f>VLOOKUP(C957,Nomen2!$A$1:$E$34,3,0)</f>
        <v>28106</v>
      </c>
      <c r="C957">
        <v>2806</v>
      </c>
      <c r="D957" t="s">
        <v>339</v>
      </c>
      <c r="E957">
        <v>2</v>
      </c>
    </row>
    <row r="958" spans="1:5">
      <c r="A958" t="str">
        <f>VLOOKUP(C958,Nomen2!$A$1:$E$34,2,0)</f>
        <v>BASSIN DU HAVRE</v>
      </c>
      <c r="B958">
        <f>VLOOKUP(C958,Nomen2!$A$1:$E$34,3,0)</f>
        <v>28106</v>
      </c>
      <c r="C958">
        <v>2806</v>
      </c>
      <c r="D958" t="s">
        <v>327</v>
      </c>
      <c r="E958">
        <v>2</v>
      </c>
    </row>
    <row r="959" spans="1:5">
      <c r="A959" t="str">
        <f>VLOOKUP(C959,Nomen2!$A$1:$E$34,2,0)</f>
        <v>BASSIN DU HAVRE</v>
      </c>
      <c r="B959">
        <f>VLOOKUP(C959,Nomen2!$A$1:$E$34,3,0)</f>
        <v>28106</v>
      </c>
      <c r="C959">
        <v>2806</v>
      </c>
      <c r="D959" t="s">
        <v>429</v>
      </c>
      <c r="E959">
        <v>2</v>
      </c>
    </row>
    <row r="960" spans="1:5">
      <c r="A960" t="str">
        <f>VLOOKUP(C960,Nomen2!$A$1:$E$34,2,0)</f>
        <v>BASSIN DU HAVRE</v>
      </c>
      <c r="B960">
        <f>VLOOKUP(C960,Nomen2!$A$1:$E$34,3,0)</f>
        <v>28106</v>
      </c>
      <c r="C960">
        <v>2806</v>
      </c>
      <c r="D960" t="s">
        <v>237</v>
      </c>
      <c r="E960">
        <v>2</v>
      </c>
    </row>
    <row r="961" spans="1:5">
      <c r="A961" t="str">
        <f>VLOOKUP(C961,Nomen2!$A$1:$E$34,2,0)</f>
        <v>BASSIN DU HAVRE</v>
      </c>
      <c r="B961">
        <f>VLOOKUP(C961,Nomen2!$A$1:$E$34,3,0)</f>
        <v>28106</v>
      </c>
      <c r="C961">
        <v>2806</v>
      </c>
      <c r="D961" t="s">
        <v>276</v>
      </c>
      <c r="E961">
        <v>2</v>
      </c>
    </row>
    <row r="962" spans="1:5">
      <c r="A962" t="str">
        <f>VLOOKUP(C962,Nomen2!$A$1:$E$34,2,0)</f>
        <v>BASSIN DU HAVRE</v>
      </c>
      <c r="B962">
        <f>VLOOKUP(C962,Nomen2!$A$1:$E$34,3,0)</f>
        <v>28106</v>
      </c>
      <c r="C962">
        <v>2806</v>
      </c>
      <c r="D962" t="s">
        <v>432</v>
      </c>
      <c r="E962">
        <v>2</v>
      </c>
    </row>
    <row r="963" spans="1:5">
      <c r="A963" t="str">
        <f>VLOOKUP(C963,Nomen2!$A$1:$E$34,2,0)</f>
        <v>BASSIN DU HAVRE</v>
      </c>
      <c r="B963">
        <f>VLOOKUP(C963,Nomen2!$A$1:$E$34,3,0)</f>
        <v>28106</v>
      </c>
      <c r="C963">
        <v>2806</v>
      </c>
      <c r="D963" t="s">
        <v>239</v>
      </c>
      <c r="E963">
        <v>2</v>
      </c>
    </row>
    <row r="964" spans="1:5">
      <c r="A964" t="str">
        <f>VLOOKUP(C964,Nomen2!$A$1:$E$34,2,0)</f>
        <v>BASSIN DU HAVRE</v>
      </c>
      <c r="B964">
        <f>VLOOKUP(C964,Nomen2!$A$1:$E$34,3,0)</f>
        <v>28106</v>
      </c>
      <c r="C964">
        <v>2806</v>
      </c>
      <c r="D964" t="s">
        <v>270</v>
      </c>
      <c r="E964">
        <v>2</v>
      </c>
    </row>
    <row r="965" spans="1:5">
      <c r="A965" t="str">
        <f>VLOOKUP(C965,Nomen2!$A$1:$E$34,2,0)</f>
        <v>BASSIN DU HAVRE</v>
      </c>
      <c r="B965">
        <f>VLOOKUP(C965,Nomen2!$A$1:$E$34,3,0)</f>
        <v>28106</v>
      </c>
      <c r="C965">
        <v>2806</v>
      </c>
      <c r="D965" t="s">
        <v>370</v>
      </c>
      <c r="E965">
        <v>2</v>
      </c>
    </row>
    <row r="966" spans="1:5">
      <c r="A966" t="str">
        <f>VLOOKUP(C966,Nomen2!$A$1:$E$34,2,0)</f>
        <v>BASSIN DU HAVRE</v>
      </c>
      <c r="B966">
        <f>VLOOKUP(C966,Nomen2!$A$1:$E$34,3,0)</f>
        <v>28106</v>
      </c>
      <c r="C966">
        <v>2806</v>
      </c>
      <c r="D966" t="s">
        <v>498</v>
      </c>
      <c r="E966">
        <v>2</v>
      </c>
    </row>
    <row r="967" spans="1:5">
      <c r="A967" t="str">
        <f>VLOOKUP(C967,Nomen2!$A$1:$E$34,2,0)</f>
        <v>BASSIN DU HAVRE</v>
      </c>
      <c r="B967">
        <f>VLOOKUP(C967,Nomen2!$A$1:$E$34,3,0)</f>
        <v>28106</v>
      </c>
      <c r="C967">
        <v>2806</v>
      </c>
      <c r="D967" t="s">
        <v>437</v>
      </c>
      <c r="E967">
        <v>2</v>
      </c>
    </row>
    <row r="968" spans="1:5">
      <c r="A968" t="str">
        <f>VLOOKUP(C968,Nomen2!$A$1:$E$34,2,0)</f>
        <v>BASSIN DU HAVRE</v>
      </c>
      <c r="B968">
        <f>VLOOKUP(C968,Nomen2!$A$1:$E$34,3,0)</f>
        <v>28106</v>
      </c>
      <c r="C968">
        <v>2806</v>
      </c>
      <c r="D968" t="s">
        <v>576</v>
      </c>
      <c r="E968">
        <v>2</v>
      </c>
    </row>
    <row r="969" spans="1:5">
      <c r="A969" t="str">
        <f>VLOOKUP(C969,Nomen2!$A$1:$E$34,2,0)</f>
        <v>BASSIN DU HAVRE</v>
      </c>
      <c r="B969">
        <f>VLOOKUP(C969,Nomen2!$A$1:$E$34,3,0)</f>
        <v>28106</v>
      </c>
      <c r="C969">
        <v>2806</v>
      </c>
      <c r="D969" t="s">
        <v>500</v>
      </c>
      <c r="E969">
        <v>2</v>
      </c>
    </row>
    <row r="970" spans="1:5">
      <c r="A970" t="str">
        <f>VLOOKUP(C970,Nomen2!$A$1:$E$34,2,0)</f>
        <v>BASSIN DU HAVRE</v>
      </c>
      <c r="B970">
        <f>VLOOKUP(C970,Nomen2!$A$1:$E$34,3,0)</f>
        <v>28106</v>
      </c>
      <c r="C970">
        <v>2806</v>
      </c>
      <c r="D970" t="s">
        <v>330</v>
      </c>
      <c r="E970">
        <v>2</v>
      </c>
    </row>
    <row r="971" spans="1:5">
      <c r="A971" t="str">
        <f>VLOOKUP(C971,Nomen2!$A$1:$E$34,2,0)</f>
        <v>BASSIN DU HAVRE</v>
      </c>
      <c r="B971">
        <f>VLOOKUP(C971,Nomen2!$A$1:$E$34,3,0)</f>
        <v>28106</v>
      </c>
      <c r="C971">
        <v>2806</v>
      </c>
      <c r="D971" t="s">
        <v>259</v>
      </c>
      <c r="E971">
        <v>2</v>
      </c>
    </row>
    <row r="972" spans="1:5">
      <c r="A972" t="str">
        <f>VLOOKUP(C972,Nomen2!$A$1:$E$34,2,0)</f>
        <v>BASSIN DU HAVRE</v>
      </c>
      <c r="B972">
        <f>VLOOKUP(C972,Nomen2!$A$1:$E$34,3,0)</f>
        <v>28106</v>
      </c>
      <c r="C972">
        <v>2806</v>
      </c>
      <c r="D972" t="s">
        <v>234</v>
      </c>
      <c r="E972">
        <v>2</v>
      </c>
    </row>
    <row r="973" spans="1:5">
      <c r="A973" t="str">
        <f>VLOOKUP(C973,Nomen2!$A$1:$E$34,2,0)</f>
        <v>BASSIN DU HAVRE</v>
      </c>
      <c r="B973">
        <f>VLOOKUP(C973,Nomen2!$A$1:$E$34,3,0)</f>
        <v>28106</v>
      </c>
      <c r="C973">
        <v>2806</v>
      </c>
      <c r="D973" t="s">
        <v>504</v>
      </c>
      <c r="E973">
        <v>2</v>
      </c>
    </row>
    <row r="974" spans="1:5">
      <c r="A974" t="str">
        <f>VLOOKUP(C974,Nomen2!$A$1:$E$34,2,0)</f>
        <v>BASSIN DU HAVRE</v>
      </c>
      <c r="B974">
        <f>VLOOKUP(C974,Nomen2!$A$1:$E$34,3,0)</f>
        <v>28106</v>
      </c>
      <c r="C974">
        <v>2806</v>
      </c>
      <c r="D974" t="s">
        <v>235</v>
      </c>
      <c r="E974">
        <v>2</v>
      </c>
    </row>
    <row r="975" spans="1:5">
      <c r="A975" t="str">
        <f>VLOOKUP(C975,Nomen2!$A$1:$E$34,2,0)</f>
        <v>BASSIN DU HAVRE</v>
      </c>
      <c r="B975">
        <f>VLOOKUP(C975,Nomen2!$A$1:$E$34,3,0)</f>
        <v>28106</v>
      </c>
      <c r="C975">
        <v>2806</v>
      </c>
      <c r="D975" t="s">
        <v>347</v>
      </c>
      <c r="E975">
        <v>2</v>
      </c>
    </row>
    <row r="976" spans="1:5">
      <c r="A976" t="str">
        <f>VLOOKUP(C976,Nomen2!$A$1:$E$34,2,0)</f>
        <v>BASSIN DU HAVRE</v>
      </c>
      <c r="B976">
        <f>VLOOKUP(C976,Nomen2!$A$1:$E$34,3,0)</f>
        <v>28106</v>
      </c>
      <c r="C976">
        <v>2806</v>
      </c>
      <c r="D976" t="s">
        <v>273</v>
      </c>
      <c r="E976">
        <v>2</v>
      </c>
    </row>
    <row r="977" spans="1:5">
      <c r="A977" t="str">
        <f>VLOOKUP(C977,Nomen2!$A$1:$E$34,2,0)</f>
        <v>BASSIN DU HAVRE</v>
      </c>
      <c r="B977">
        <f>VLOOKUP(C977,Nomen2!$A$1:$E$34,3,0)</f>
        <v>28106</v>
      </c>
      <c r="C977">
        <v>2806</v>
      </c>
      <c r="D977" t="s">
        <v>407</v>
      </c>
      <c r="E977">
        <v>2</v>
      </c>
    </row>
    <row r="978" spans="1:5">
      <c r="A978" t="str">
        <f>VLOOKUP(C978,Nomen2!$A$1:$E$34,2,0)</f>
        <v>BASSIN DU HAVRE</v>
      </c>
      <c r="B978">
        <f>VLOOKUP(C978,Nomen2!$A$1:$E$34,3,0)</f>
        <v>28106</v>
      </c>
      <c r="C978">
        <v>2806</v>
      </c>
      <c r="D978" t="s">
        <v>279</v>
      </c>
      <c r="E978">
        <v>2</v>
      </c>
    </row>
    <row r="979" spans="1:5">
      <c r="A979" t="str">
        <f>VLOOKUP(C979,Nomen2!$A$1:$E$34,2,0)</f>
        <v>BASSIN DU HAVRE</v>
      </c>
      <c r="B979">
        <f>VLOOKUP(C979,Nomen2!$A$1:$E$34,3,0)</f>
        <v>28106</v>
      </c>
      <c r="C979">
        <v>2806</v>
      </c>
      <c r="D979" t="s">
        <v>589</v>
      </c>
      <c r="E979">
        <v>2</v>
      </c>
    </row>
    <row r="980" spans="1:5">
      <c r="A980" t="str">
        <f>VLOOKUP(C980,Nomen2!$A$1:$E$34,2,0)</f>
        <v>BASSIN DU HAVRE</v>
      </c>
      <c r="B980">
        <f>VLOOKUP(C980,Nomen2!$A$1:$E$34,3,0)</f>
        <v>28106</v>
      </c>
      <c r="C980">
        <v>2806</v>
      </c>
      <c r="D980" t="s">
        <v>231</v>
      </c>
      <c r="E980">
        <v>2</v>
      </c>
    </row>
    <row r="981" spans="1:5">
      <c r="A981" t="str">
        <f>VLOOKUP(C981,Nomen2!$A$1:$E$34,2,0)</f>
        <v>BASSIN DU HAVRE</v>
      </c>
      <c r="B981">
        <f>VLOOKUP(C981,Nomen2!$A$1:$E$34,3,0)</f>
        <v>28106</v>
      </c>
      <c r="C981">
        <v>2806</v>
      </c>
      <c r="D981" t="s">
        <v>353</v>
      </c>
      <c r="E981">
        <v>2</v>
      </c>
    </row>
    <row r="982" spans="1:5">
      <c r="A982" t="str">
        <f>VLOOKUP(C982,Nomen2!$A$1:$E$34,2,0)</f>
        <v>BASSIN DU HAVRE</v>
      </c>
      <c r="B982">
        <f>VLOOKUP(C982,Nomen2!$A$1:$E$34,3,0)</f>
        <v>28106</v>
      </c>
      <c r="C982">
        <v>2806</v>
      </c>
      <c r="D982" t="s">
        <v>283</v>
      </c>
      <c r="E982">
        <v>2</v>
      </c>
    </row>
    <row r="983" spans="1:5">
      <c r="A983" t="str">
        <f>VLOOKUP(C983,Nomen2!$A$1:$E$34,2,0)</f>
        <v>BASSIN DU HAVRE</v>
      </c>
      <c r="B983">
        <f>VLOOKUP(C983,Nomen2!$A$1:$E$34,3,0)</f>
        <v>28106</v>
      </c>
      <c r="C983">
        <v>2806</v>
      </c>
      <c r="D983" t="s">
        <v>383</v>
      </c>
      <c r="E983">
        <v>2</v>
      </c>
    </row>
    <row r="984" spans="1:5">
      <c r="A984" t="str">
        <f>VLOOKUP(C984,Nomen2!$A$1:$E$34,2,0)</f>
        <v>BASSIN DU HAVRE</v>
      </c>
      <c r="B984">
        <f>VLOOKUP(C984,Nomen2!$A$1:$E$34,3,0)</f>
        <v>28106</v>
      </c>
      <c r="C984">
        <v>2806</v>
      </c>
      <c r="D984" t="s">
        <v>274</v>
      </c>
      <c r="E984">
        <v>2</v>
      </c>
    </row>
    <row r="985" spans="1:5">
      <c r="A985" t="str">
        <f>VLOOKUP(C985,Nomen2!$A$1:$E$34,2,0)</f>
        <v>BASSIN DU HAVRE</v>
      </c>
      <c r="B985">
        <f>VLOOKUP(C985,Nomen2!$A$1:$E$34,3,0)</f>
        <v>28106</v>
      </c>
      <c r="C985">
        <v>2806</v>
      </c>
      <c r="D985" t="s">
        <v>458</v>
      </c>
      <c r="E985">
        <v>2</v>
      </c>
    </row>
    <row r="986" spans="1:5">
      <c r="A986" t="str">
        <f>VLOOKUP(C986,Nomen2!$A$1:$E$34,2,0)</f>
        <v>BASSIN DU HAVRE</v>
      </c>
      <c r="B986">
        <f>VLOOKUP(C986,Nomen2!$A$1:$E$34,3,0)</f>
        <v>28106</v>
      </c>
      <c r="C986">
        <v>2806</v>
      </c>
      <c r="D986" t="s">
        <v>385</v>
      </c>
      <c r="E986">
        <v>2</v>
      </c>
    </row>
    <row r="987" spans="1:5">
      <c r="A987" t="str">
        <f>VLOOKUP(C987,Nomen2!$A$1:$E$34,2,0)</f>
        <v>BASSIN DU HAVRE</v>
      </c>
      <c r="B987">
        <f>VLOOKUP(C987,Nomen2!$A$1:$E$34,3,0)</f>
        <v>28106</v>
      </c>
      <c r="C987">
        <v>2806</v>
      </c>
      <c r="D987" t="s">
        <v>1074</v>
      </c>
      <c r="E987">
        <v>2</v>
      </c>
    </row>
    <row r="988" spans="1:5">
      <c r="A988" t="str">
        <f>VLOOKUP(C988,Nomen2!$A$1:$E$34,2,0)</f>
        <v>BASSIN DU HAVRE</v>
      </c>
      <c r="B988">
        <f>VLOOKUP(C988,Nomen2!$A$1:$E$34,3,0)</f>
        <v>28106</v>
      </c>
      <c r="C988">
        <v>2806</v>
      </c>
      <c r="D988" t="s">
        <v>593</v>
      </c>
      <c r="E988">
        <v>2</v>
      </c>
    </row>
    <row r="989" spans="1:5">
      <c r="A989" t="str">
        <f>VLOOKUP(C989,Nomen2!$A$1:$E$34,2,0)</f>
        <v>BASSIN DU HAVRE</v>
      </c>
      <c r="B989">
        <f>VLOOKUP(C989,Nomen2!$A$1:$E$34,3,0)</f>
        <v>28106</v>
      </c>
      <c r="C989">
        <v>2806</v>
      </c>
      <c r="D989" t="s">
        <v>466</v>
      </c>
      <c r="E989">
        <v>2</v>
      </c>
    </row>
    <row r="990" spans="1:5">
      <c r="A990" t="str">
        <f>VLOOKUP(C990,Nomen2!$A$1:$E$34,2,0)</f>
        <v>BASSIN DU HAVRE</v>
      </c>
      <c r="B990">
        <f>VLOOKUP(C990,Nomen2!$A$1:$E$34,3,0)</f>
        <v>28106</v>
      </c>
      <c r="C990">
        <v>2806</v>
      </c>
      <c r="D990" t="s">
        <v>467</v>
      </c>
      <c r="E990">
        <v>2</v>
      </c>
    </row>
    <row r="991" spans="1:5">
      <c r="A991" t="str">
        <f>VLOOKUP(C991,Nomen2!$A$1:$E$34,2,0)</f>
        <v>BASSIN DU HAVRE</v>
      </c>
      <c r="B991">
        <f>VLOOKUP(C991,Nomen2!$A$1:$E$34,3,0)</f>
        <v>28106</v>
      </c>
      <c r="C991">
        <v>2806</v>
      </c>
      <c r="D991" t="s">
        <v>468</v>
      </c>
      <c r="E991">
        <v>2</v>
      </c>
    </row>
    <row r="992" spans="1:5">
      <c r="A992" t="str">
        <f>VLOOKUP(C992,Nomen2!$A$1:$E$34,2,0)</f>
        <v>BASSIN DU HAVRE</v>
      </c>
      <c r="B992">
        <f>VLOOKUP(C992,Nomen2!$A$1:$E$34,3,0)</f>
        <v>28106</v>
      </c>
      <c r="C992">
        <v>2806</v>
      </c>
      <c r="D992" t="s">
        <v>394</v>
      </c>
      <c r="E992">
        <v>2</v>
      </c>
    </row>
    <row r="993" spans="1:5">
      <c r="A993" t="str">
        <f>VLOOKUP(C993,Nomen2!$A$1:$E$34,2,0)</f>
        <v>BASSIN DU HAVRE</v>
      </c>
      <c r="B993">
        <f>VLOOKUP(C993,Nomen2!$A$1:$E$34,3,0)</f>
        <v>28106</v>
      </c>
      <c r="C993">
        <v>2806</v>
      </c>
      <c r="D993" t="s">
        <v>250</v>
      </c>
      <c r="E993">
        <v>2</v>
      </c>
    </row>
    <row r="994" spans="1:5">
      <c r="A994" t="str">
        <f>VLOOKUP(C994,Nomen2!$A$1:$E$34,2,0)</f>
        <v>BASSIN DU HAVRE</v>
      </c>
      <c r="B994">
        <f>VLOOKUP(C994,Nomen2!$A$1:$E$34,3,0)</f>
        <v>28106</v>
      </c>
      <c r="C994">
        <v>2806</v>
      </c>
      <c r="D994" t="s">
        <v>424</v>
      </c>
      <c r="E994">
        <v>1</v>
      </c>
    </row>
    <row r="995" spans="1:5">
      <c r="A995" t="str">
        <f>VLOOKUP(C995,Nomen2!$A$1:$E$34,2,0)</f>
        <v>BASSIN DU HAVRE</v>
      </c>
      <c r="B995">
        <f>VLOOKUP(C995,Nomen2!$A$1:$E$34,3,0)</f>
        <v>28106</v>
      </c>
      <c r="C995">
        <v>2806</v>
      </c>
      <c r="D995" t="s">
        <v>626</v>
      </c>
      <c r="E995">
        <v>1</v>
      </c>
    </row>
    <row r="996" spans="1:5">
      <c r="A996" t="str">
        <f>VLOOKUP(C996,Nomen2!$A$1:$E$34,2,0)</f>
        <v>BASSIN DU HAVRE</v>
      </c>
      <c r="B996">
        <f>VLOOKUP(C996,Nomen2!$A$1:$E$34,3,0)</f>
        <v>28106</v>
      </c>
      <c r="C996">
        <v>2806</v>
      </c>
      <c r="D996" t="s">
        <v>425</v>
      </c>
      <c r="E996">
        <v>1</v>
      </c>
    </row>
    <row r="997" spans="1:5">
      <c r="A997" t="str">
        <f>VLOOKUP(C997,Nomen2!$A$1:$E$34,2,0)</f>
        <v>BASSIN DU HAVRE</v>
      </c>
      <c r="B997">
        <f>VLOOKUP(C997,Nomen2!$A$1:$E$34,3,0)</f>
        <v>28106</v>
      </c>
      <c r="C997">
        <v>2806</v>
      </c>
      <c r="D997" t="s">
        <v>269</v>
      </c>
      <c r="E997">
        <v>1</v>
      </c>
    </row>
    <row r="998" spans="1:5">
      <c r="A998" t="str">
        <f>VLOOKUP(C998,Nomen2!$A$1:$E$34,2,0)</f>
        <v>BASSIN DU HAVRE</v>
      </c>
      <c r="B998">
        <f>VLOOKUP(C998,Nomen2!$A$1:$E$34,3,0)</f>
        <v>28106</v>
      </c>
      <c r="C998">
        <v>2806</v>
      </c>
      <c r="D998" t="s">
        <v>575</v>
      </c>
      <c r="E998">
        <v>1</v>
      </c>
    </row>
    <row r="999" spans="1:5">
      <c r="A999" t="str">
        <f>VLOOKUP(C999,Nomen2!$A$1:$E$34,2,0)</f>
        <v>BASSIN DU HAVRE</v>
      </c>
      <c r="B999">
        <f>VLOOKUP(C999,Nomen2!$A$1:$E$34,3,0)</f>
        <v>28106</v>
      </c>
      <c r="C999">
        <v>2806</v>
      </c>
      <c r="D999" t="s">
        <v>616</v>
      </c>
      <c r="E999">
        <v>1</v>
      </c>
    </row>
    <row r="1000" spans="1:5">
      <c r="A1000" t="str">
        <f>VLOOKUP(C1000,Nomen2!$A$1:$E$34,2,0)</f>
        <v>BASSIN DU HAVRE</v>
      </c>
      <c r="B1000">
        <f>VLOOKUP(C1000,Nomen2!$A$1:$E$34,3,0)</f>
        <v>28106</v>
      </c>
      <c r="C1000">
        <v>2806</v>
      </c>
      <c r="D1000" t="s">
        <v>341</v>
      </c>
      <c r="E1000">
        <v>1</v>
      </c>
    </row>
    <row r="1001" spans="1:5">
      <c r="A1001" t="str">
        <f>VLOOKUP(C1001,Nomen2!$A$1:$E$34,2,0)</f>
        <v>BASSIN DU HAVRE</v>
      </c>
      <c r="B1001">
        <f>VLOOKUP(C1001,Nomen2!$A$1:$E$34,3,0)</f>
        <v>28106</v>
      </c>
      <c r="C1001">
        <v>2806</v>
      </c>
      <c r="D1001" t="s">
        <v>427</v>
      </c>
      <c r="E1001">
        <v>1</v>
      </c>
    </row>
    <row r="1002" spans="1:5">
      <c r="A1002" t="str">
        <f>VLOOKUP(C1002,Nomen2!$A$1:$E$34,2,0)</f>
        <v>BASSIN DU HAVRE</v>
      </c>
      <c r="B1002">
        <f>VLOOKUP(C1002,Nomen2!$A$1:$E$34,3,0)</f>
        <v>28106</v>
      </c>
      <c r="C1002">
        <v>2806</v>
      </c>
      <c r="D1002" t="s">
        <v>321</v>
      </c>
      <c r="E1002">
        <v>1</v>
      </c>
    </row>
    <row r="1003" spans="1:5">
      <c r="A1003" t="str">
        <f>VLOOKUP(C1003,Nomen2!$A$1:$E$34,2,0)</f>
        <v>BASSIN DU HAVRE</v>
      </c>
      <c r="B1003">
        <f>VLOOKUP(C1003,Nomen2!$A$1:$E$34,3,0)</f>
        <v>28106</v>
      </c>
      <c r="C1003">
        <v>2806</v>
      </c>
      <c r="D1003" t="s">
        <v>367</v>
      </c>
      <c r="E1003">
        <v>1</v>
      </c>
    </row>
    <row r="1004" spans="1:5">
      <c r="A1004" t="str">
        <f>VLOOKUP(C1004,Nomen2!$A$1:$E$34,2,0)</f>
        <v>BASSIN DU HAVRE</v>
      </c>
      <c r="B1004">
        <f>VLOOKUP(C1004,Nomen2!$A$1:$E$34,3,0)</f>
        <v>28106</v>
      </c>
      <c r="C1004">
        <v>2806</v>
      </c>
      <c r="D1004" t="s">
        <v>328</v>
      </c>
      <c r="E1004">
        <v>1</v>
      </c>
    </row>
    <row r="1005" spans="1:5">
      <c r="A1005" t="str">
        <f>VLOOKUP(C1005,Nomen2!$A$1:$E$34,2,0)</f>
        <v>BASSIN DU HAVRE</v>
      </c>
      <c r="B1005">
        <f>VLOOKUP(C1005,Nomen2!$A$1:$E$34,3,0)</f>
        <v>28106</v>
      </c>
      <c r="C1005">
        <v>2806</v>
      </c>
      <c r="D1005" t="s">
        <v>400</v>
      </c>
      <c r="E1005">
        <v>1</v>
      </c>
    </row>
    <row r="1006" spans="1:5">
      <c r="A1006" t="str">
        <f>VLOOKUP(C1006,Nomen2!$A$1:$E$34,2,0)</f>
        <v>BASSIN DU HAVRE</v>
      </c>
      <c r="B1006">
        <f>VLOOKUP(C1006,Nomen2!$A$1:$E$34,3,0)</f>
        <v>28106</v>
      </c>
      <c r="C1006">
        <v>2806</v>
      </c>
      <c r="D1006" t="s">
        <v>584</v>
      </c>
      <c r="E1006">
        <v>1</v>
      </c>
    </row>
    <row r="1007" spans="1:5">
      <c r="A1007" t="str">
        <f>VLOOKUP(C1007,Nomen2!$A$1:$E$34,2,0)</f>
        <v>BASSIN DU HAVRE</v>
      </c>
      <c r="B1007">
        <f>VLOOKUP(C1007,Nomen2!$A$1:$E$34,3,0)</f>
        <v>28106</v>
      </c>
      <c r="C1007">
        <v>2806</v>
      </c>
      <c r="D1007" t="s">
        <v>368</v>
      </c>
      <c r="E1007">
        <v>1</v>
      </c>
    </row>
    <row r="1008" spans="1:5">
      <c r="A1008" t="str">
        <f>VLOOKUP(C1008,Nomen2!$A$1:$E$34,2,0)</f>
        <v>BASSIN DU HAVRE</v>
      </c>
      <c r="B1008">
        <f>VLOOKUP(C1008,Nomen2!$A$1:$E$34,3,0)</f>
        <v>28106</v>
      </c>
      <c r="C1008">
        <v>2806</v>
      </c>
      <c r="D1008" t="s">
        <v>292</v>
      </c>
      <c r="E1008">
        <v>1</v>
      </c>
    </row>
    <row r="1009" spans="1:5">
      <c r="A1009" t="str">
        <f>VLOOKUP(C1009,Nomen2!$A$1:$E$34,2,0)</f>
        <v>BASSIN DU HAVRE</v>
      </c>
      <c r="B1009">
        <f>VLOOKUP(C1009,Nomen2!$A$1:$E$34,3,0)</f>
        <v>28106</v>
      </c>
      <c r="C1009">
        <v>2806</v>
      </c>
      <c r="D1009" t="s">
        <v>369</v>
      </c>
      <c r="E1009">
        <v>1</v>
      </c>
    </row>
    <row r="1010" spans="1:5">
      <c r="A1010" t="str">
        <f>VLOOKUP(C1010,Nomen2!$A$1:$E$34,2,0)</f>
        <v>BASSIN DU HAVRE</v>
      </c>
      <c r="B1010">
        <f>VLOOKUP(C1010,Nomen2!$A$1:$E$34,3,0)</f>
        <v>28106</v>
      </c>
      <c r="C1010">
        <v>2806</v>
      </c>
      <c r="D1010" t="s">
        <v>342</v>
      </c>
      <c r="E1010">
        <v>1</v>
      </c>
    </row>
    <row r="1011" spans="1:5">
      <c r="A1011" t="str">
        <f>VLOOKUP(C1011,Nomen2!$A$1:$E$34,2,0)</f>
        <v>BASSIN DU HAVRE</v>
      </c>
      <c r="B1011">
        <f>VLOOKUP(C1011,Nomen2!$A$1:$E$34,3,0)</f>
        <v>28106</v>
      </c>
      <c r="C1011">
        <v>2806</v>
      </c>
      <c r="D1011" t="s">
        <v>312</v>
      </c>
      <c r="E1011">
        <v>1</v>
      </c>
    </row>
    <row r="1012" spans="1:5">
      <c r="A1012" t="str">
        <f>VLOOKUP(C1012,Nomen2!$A$1:$E$34,2,0)</f>
        <v>BASSIN DU HAVRE</v>
      </c>
      <c r="B1012">
        <f>VLOOKUP(C1012,Nomen2!$A$1:$E$34,3,0)</f>
        <v>28106</v>
      </c>
      <c r="C1012">
        <v>2806</v>
      </c>
      <c r="D1012" t="s">
        <v>293</v>
      </c>
      <c r="E1012">
        <v>1</v>
      </c>
    </row>
    <row r="1013" spans="1:5">
      <c r="A1013" t="str">
        <f>VLOOKUP(C1013,Nomen2!$A$1:$E$34,2,0)</f>
        <v>BASSIN DU HAVRE</v>
      </c>
      <c r="B1013">
        <f>VLOOKUP(C1013,Nomen2!$A$1:$E$34,3,0)</f>
        <v>28106</v>
      </c>
      <c r="C1013">
        <v>2806</v>
      </c>
      <c r="D1013" t="s">
        <v>490</v>
      </c>
      <c r="E1013">
        <v>1</v>
      </c>
    </row>
    <row r="1014" spans="1:5">
      <c r="A1014" t="str">
        <f>VLOOKUP(C1014,Nomen2!$A$1:$E$34,2,0)</f>
        <v>BASSIN DU HAVRE</v>
      </c>
      <c r="B1014">
        <f>VLOOKUP(C1014,Nomen2!$A$1:$E$34,3,0)</f>
        <v>28106</v>
      </c>
      <c r="C1014">
        <v>2806</v>
      </c>
      <c r="D1014" t="s">
        <v>492</v>
      </c>
      <c r="E1014">
        <v>1</v>
      </c>
    </row>
    <row r="1015" spans="1:5">
      <c r="A1015" t="str">
        <f>VLOOKUP(C1015,Nomen2!$A$1:$E$34,2,0)</f>
        <v>BASSIN DU HAVRE</v>
      </c>
      <c r="B1015">
        <f>VLOOKUP(C1015,Nomen2!$A$1:$E$34,3,0)</f>
        <v>28106</v>
      </c>
      <c r="C1015">
        <v>2806</v>
      </c>
      <c r="D1015" t="s">
        <v>493</v>
      </c>
      <c r="E1015">
        <v>1</v>
      </c>
    </row>
    <row r="1016" spans="1:5">
      <c r="A1016" t="str">
        <f>VLOOKUP(C1016,Nomen2!$A$1:$E$34,2,0)</f>
        <v>BASSIN DU HAVRE</v>
      </c>
      <c r="B1016">
        <f>VLOOKUP(C1016,Nomen2!$A$1:$E$34,3,0)</f>
        <v>28106</v>
      </c>
      <c r="C1016">
        <v>2806</v>
      </c>
      <c r="D1016" t="s">
        <v>494</v>
      </c>
      <c r="E1016">
        <v>1</v>
      </c>
    </row>
    <row r="1017" spans="1:5">
      <c r="A1017" t="str">
        <f>VLOOKUP(C1017,Nomen2!$A$1:$E$34,2,0)</f>
        <v>BASSIN DU HAVRE</v>
      </c>
      <c r="B1017">
        <f>VLOOKUP(C1017,Nomen2!$A$1:$E$34,3,0)</f>
        <v>28106</v>
      </c>
      <c r="C1017">
        <v>2806</v>
      </c>
      <c r="D1017" t="s">
        <v>245</v>
      </c>
      <c r="E1017">
        <v>1</v>
      </c>
    </row>
    <row r="1018" spans="1:5">
      <c r="A1018" t="str">
        <f>VLOOKUP(C1018,Nomen2!$A$1:$E$34,2,0)</f>
        <v>BASSIN DU HAVRE</v>
      </c>
      <c r="B1018">
        <f>VLOOKUP(C1018,Nomen2!$A$1:$E$34,3,0)</f>
        <v>28106</v>
      </c>
      <c r="C1018">
        <v>2806</v>
      </c>
      <c r="D1018" t="s">
        <v>495</v>
      </c>
      <c r="E1018">
        <v>1</v>
      </c>
    </row>
    <row r="1019" spans="1:5">
      <c r="A1019" t="str">
        <f>VLOOKUP(C1019,Nomen2!$A$1:$E$34,2,0)</f>
        <v>BASSIN DU HAVRE</v>
      </c>
      <c r="B1019">
        <f>VLOOKUP(C1019,Nomen2!$A$1:$E$34,3,0)</f>
        <v>28106</v>
      </c>
      <c r="C1019">
        <v>2806</v>
      </c>
      <c r="D1019" t="s">
        <v>497</v>
      </c>
      <c r="E1019">
        <v>1</v>
      </c>
    </row>
    <row r="1020" spans="1:5">
      <c r="A1020" t="str">
        <f>VLOOKUP(C1020,Nomen2!$A$1:$E$34,2,0)</f>
        <v>BASSIN DU HAVRE</v>
      </c>
      <c r="B1020">
        <f>VLOOKUP(C1020,Nomen2!$A$1:$E$34,3,0)</f>
        <v>28106</v>
      </c>
      <c r="C1020">
        <v>2806</v>
      </c>
      <c r="D1020" t="s">
        <v>314</v>
      </c>
      <c r="E1020">
        <v>1</v>
      </c>
    </row>
    <row r="1021" spans="1:5">
      <c r="A1021" t="str">
        <f>VLOOKUP(C1021,Nomen2!$A$1:$E$34,2,0)</f>
        <v>BASSIN DU HAVRE</v>
      </c>
      <c r="B1021">
        <f>VLOOKUP(C1021,Nomen2!$A$1:$E$34,3,0)</f>
        <v>28106</v>
      </c>
      <c r="C1021">
        <v>2806</v>
      </c>
      <c r="D1021" t="s">
        <v>402</v>
      </c>
      <c r="E1021">
        <v>1</v>
      </c>
    </row>
    <row r="1022" spans="1:5">
      <c r="A1022" t="str">
        <f>VLOOKUP(C1022,Nomen2!$A$1:$E$34,2,0)</f>
        <v>BASSIN DU HAVRE</v>
      </c>
      <c r="B1022">
        <f>VLOOKUP(C1022,Nomen2!$A$1:$E$34,3,0)</f>
        <v>28106</v>
      </c>
      <c r="C1022">
        <v>2806</v>
      </c>
      <c r="D1022" t="s">
        <v>499</v>
      </c>
      <c r="E1022">
        <v>1</v>
      </c>
    </row>
    <row r="1023" spans="1:5">
      <c r="A1023" t="str">
        <f>VLOOKUP(C1023,Nomen2!$A$1:$E$34,2,0)</f>
        <v>BASSIN DU HAVRE</v>
      </c>
      <c r="B1023">
        <f>VLOOKUP(C1023,Nomen2!$A$1:$E$34,3,0)</f>
        <v>28106</v>
      </c>
      <c r="C1023">
        <v>2806</v>
      </c>
      <c r="D1023" t="s">
        <v>331</v>
      </c>
      <c r="E1023">
        <v>1</v>
      </c>
    </row>
    <row r="1024" spans="1:5">
      <c r="A1024" t="str">
        <f>VLOOKUP(C1024,Nomen2!$A$1:$E$34,2,0)</f>
        <v>BASSIN DU HAVRE</v>
      </c>
      <c r="B1024">
        <f>VLOOKUP(C1024,Nomen2!$A$1:$E$34,3,0)</f>
        <v>28106</v>
      </c>
      <c r="C1024">
        <v>2806</v>
      </c>
      <c r="D1024" t="s">
        <v>294</v>
      </c>
      <c r="E1024">
        <v>1</v>
      </c>
    </row>
    <row r="1025" spans="1:5">
      <c r="A1025" t="str">
        <f>VLOOKUP(C1025,Nomen2!$A$1:$E$34,2,0)</f>
        <v>BASSIN DU HAVRE</v>
      </c>
      <c r="B1025">
        <f>VLOOKUP(C1025,Nomen2!$A$1:$E$34,3,0)</f>
        <v>28106</v>
      </c>
      <c r="C1025">
        <v>2806</v>
      </c>
      <c r="D1025" t="s">
        <v>271</v>
      </c>
      <c r="E1025">
        <v>1</v>
      </c>
    </row>
    <row r="1026" spans="1:5">
      <c r="A1026" t="str">
        <f>VLOOKUP(C1026,Nomen2!$A$1:$E$34,2,0)</f>
        <v>BASSIN DU HAVRE</v>
      </c>
      <c r="B1026">
        <f>VLOOKUP(C1026,Nomen2!$A$1:$E$34,3,0)</f>
        <v>28106</v>
      </c>
      <c r="C1026">
        <v>2806</v>
      </c>
      <c r="D1026" t="s">
        <v>277</v>
      </c>
      <c r="E1026">
        <v>1</v>
      </c>
    </row>
    <row r="1027" spans="1:5">
      <c r="A1027" t="str">
        <f>VLOOKUP(C1027,Nomen2!$A$1:$E$34,2,0)</f>
        <v>BASSIN DU HAVRE</v>
      </c>
      <c r="B1027">
        <f>VLOOKUP(C1027,Nomen2!$A$1:$E$34,3,0)</f>
        <v>28106</v>
      </c>
      <c r="C1027">
        <v>2806</v>
      </c>
      <c r="D1027" t="s">
        <v>372</v>
      </c>
      <c r="E1027">
        <v>1</v>
      </c>
    </row>
    <row r="1028" spans="1:5">
      <c r="A1028" t="str">
        <f>VLOOKUP(C1028,Nomen2!$A$1:$E$34,2,0)</f>
        <v>BASSIN DU HAVRE</v>
      </c>
      <c r="B1028">
        <f>VLOOKUP(C1028,Nomen2!$A$1:$E$34,3,0)</f>
        <v>28106</v>
      </c>
      <c r="C1028">
        <v>2806</v>
      </c>
      <c r="D1028" t="s">
        <v>374</v>
      </c>
      <c r="E1028">
        <v>1</v>
      </c>
    </row>
    <row r="1029" spans="1:5">
      <c r="A1029" t="str">
        <f>VLOOKUP(C1029,Nomen2!$A$1:$E$34,2,0)</f>
        <v>BASSIN DU HAVRE</v>
      </c>
      <c r="B1029">
        <f>VLOOKUP(C1029,Nomen2!$A$1:$E$34,3,0)</f>
        <v>28106</v>
      </c>
      <c r="C1029">
        <v>2806</v>
      </c>
      <c r="D1029" t="s">
        <v>503</v>
      </c>
      <c r="E1029">
        <v>1</v>
      </c>
    </row>
    <row r="1030" spans="1:5">
      <c r="A1030" t="str">
        <f>VLOOKUP(C1030,Nomen2!$A$1:$E$34,2,0)</f>
        <v>BASSIN DU HAVRE</v>
      </c>
      <c r="B1030">
        <f>VLOOKUP(C1030,Nomen2!$A$1:$E$34,3,0)</f>
        <v>28106</v>
      </c>
      <c r="C1030">
        <v>2806</v>
      </c>
      <c r="D1030" t="s">
        <v>333</v>
      </c>
      <c r="E1030">
        <v>1</v>
      </c>
    </row>
    <row r="1031" spans="1:5">
      <c r="A1031" t="str">
        <f>VLOOKUP(C1031,Nomen2!$A$1:$E$34,2,0)</f>
        <v>BASSIN DU HAVRE</v>
      </c>
      <c r="B1031">
        <f>VLOOKUP(C1031,Nomen2!$A$1:$E$34,3,0)</f>
        <v>28106</v>
      </c>
      <c r="C1031">
        <v>2806</v>
      </c>
      <c r="D1031" t="s">
        <v>404</v>
      </c>
      <c r="E1031">
        <v>1</v>
      </c>
    </row>
    <row r="1032" spans="1:5">
      <c r="A1032" t="str">
        <f>VLOOKUP(C1032,Nomen2!$A$1:$E$34,2,0)</f>
        <v>BASSIN DU HAVRE</v>
      </c>
      <c r="B1032">
        <f>VLOOKUP(C1032,Nomen2!$A$1:$E$34,3,0)</f>
        <v>28106</v>
      </c>
      <c r="C1032">
        <v>2806</v>
      </c>
      <c r="D1032" t="s">
        <v>507</v>
      </c>
      <c r="E1032">
        <v>1</v>
      </c>
    </row>
    <row r="1033" spans="1:5">
      <c r="A1033" t="str">
        <f>VLOOKUP(C1033,Nomen2!$A$1:$E$34,2,0)</f>
        <v>BASSIN DU HAVRE</v>
      </c>
      <c r="B1033">
        <f>VLOOKUP(C1033,Nomen2!$A$1:$E$34,3,0)</f>
        <v>28106</v>
      </c>
      <c r="C1033">
        <v>2806</v>
      </c>
      <c r="D1033" t="s">
        <v>405</v>
      </c>
      <c r="E1033">
        <v>1</v>
      </c>
    </row>
    <row r="1034" spans="1:5">
      <c r="A1034" t="str">
        <f>VLOOKUP(C1034,Nomen2!$A$1:$E$34,2,0)</f>
        <v>BASSIN DU HAVRE</v>
      </c>
      <c r="B1034">
        <f>VLOOKUP(C1034,Nomen2!$A$1:$E$34,3,0)</f>
        <v>28106</v>
      </c>
      <c r="C1034">
        <v>2806</v>
      </c>
      <c r="D1034" t="s">
        <v>377</v>
      </c>
      <c r="E1034">
        <v>1</v>
      </c>
    </row>
    <row r="1035" spans="1:5">
      <c r="A1035" t="str">
        <f>VLOOKUP(C1035,Nomen2!$A$1:$E$34,2,0)</f>
        <v>BASSIN DU HAVRE</v>
      </c>
      <c r="B1035">
        <f>VLOOKUP(C1035,Nomen2!$A$1:$E$34,3,0)</f>
        <v>28106</v>
      </c>
      <c r="C1035">
        <v>2806</v>
      </c>
      <c r="D1035" t="s">
        <v>247</v>
      </c>
      <c r="E1035">
        <v>1</v>
      </c>
    </row>
    <row r="1036" spans="1:5">
      <c r="A1036" t="str">
        <f>VLOOKUP(C1036,Nomen2!$A$1:$E$34,2,0)</f>
        <v>BASSIN DU HAVRE</v>
      </c>
      <c r="B1036">
        <f>VLOOKUP(C1036,Nomen2!$A$1:$E$34,3,0)</f>
        <v>28106</v>
      </c>
      <c r="C1036">
        <v>2806</v>
      </c>
      <c r="D1036" t="s">
        <v>446</v>
      </c>
      <c r="E1036">
        <v>1</v>
      </c>
    </row>
    <row r="1037" spans="1:5">
      <c r="A1037" t="str">
        <f>VLOOKUP(C1037,Nomen2!$A$1:$E$34,2,0)</f>
        <v>BASSIN DU HAVRE</v>
      </c>
      <c r="B1037">
        <f>VLOOKUP(C1037,Nomen2!$A$1:$E$34,3,0)</f>
        <v>28106</v>
      </c>
      <c r="C1037">
        <v>2806</v>
      </c>
      <c r="D1037" t="s">
        <v>447</v>
      </c>
      <c r="E1037">
        <v>1</v>
      </c>
    </row>
    <row r="1038" spans="1:5">
      <c r="A1038" t="str">
        <f>VLOOKUP(C1038,Nomen2!$A$1:$E$34,2,0)</f>
        <v>BASSIN DU HAVRE</v>
      </c>
      <c r="B1038">
        <f>VLOOKUP(C1038,Nomen2!$A$1:$E$34,3,0)</f>
        <v>28106</v>
      </c>
      <c r="C1038">
        <v>2806</v>
      </c>
      <c r="D1038" t="s">
        <v>379</v>
      </c>
      <c r="E1038">
        <v>1</v>
      </c>
    </row>
    <row r="1039" spans="1:5">
      <c r="A1039" t="str">
        <f>VLOOKUP(C1039,Nomen2!$A$1:$E$34,2,0)</f>
        <v>BASSIN DU HAVRE</v>
      </c>
      <c r="B1039">
        <f>VLOOKUP(C1039,Nomen2!$A$1:$E$34,3,0)</f>
        <v>28106</v>
      </c>
      <c r="C1039">
        <v>2806</v>
      </c>
      <c r="D1039" t="s">
        <v>645</v>
      </c>
      <c r="E1039">
        <v>1</v>
      </c>
    </row>
    <row r="1040" spans="1:5">
      <c r="A1040" t="str">
        <f>VLOOKUP(C1040,Nomen2!$A$1:$E$34,2,0)</f>
        <v>BASSIN DU HAVRE</v>
      </c>
      <c r="B1040">
        <f>VLOOKUP(C1040,Nomen2!$A$1:$E$34,3,0)</f>
        <v>28106</v>
      </c>
      <c r="C1040">
        <v>2806</v>
      </c>
      <c r="D1040" t="s">
        <v>451</v>
      </c>
      <c r="E1040">
        <v>1</v>
      </c>
    </row>
    <row r="1041" spans="1:5">
      <c r="A1041" t="str">
        <f>VLOOKUP(C1041,Nomen2!$A$1:$E$34,2,0)</f>
        <v>BASSIN DU HAVRE</v>
      </c>
      <c r="B1041">
        <f>VLOOKUP(C1041,Nomen2!$A$1:$E$34,3,0)</f>
        <v>28106</v>
      </c>
      <c r="C1041">
        <v>2806</v>
      </c>
      <c r="D1041" t="s">
        <v>261</v>
      </c>
      <c r="E1041">
        <v>1</v>
      </c>
    </row>
    <row r="1042" spans="1:5">
      <c r="A1042" t="str">
        <f>VLOOKUP(C1042,Nomen2!$A$1:$E$34,2,0)</f>
        <v>BASSIN DU HAVRE</v>
      </c>
      <c r="B1042">
        <f>VLOOKUP(C1042,Nomen2!$A$1:$E$34,3,0)</f>
        <v>28106</v>
      </c>
      <c r="C1042">
        <v>2806</v>
      </c>
      <c r="D1042" t="s">
        <v>452</v>
      </c>
      <c r="E1042">
        <v>1</v>
      </c>
    </row>
    <row r="1043" spans="1:5">
      <c r="A1043" t="str">
        <f>VLOOKUP(C1043,Nomen2!$A$1:$E$34,2,0)</f>
        <v>BASSIN DU HAVRE</v>
      </c>
      <c r="B1043">
        <f>VLOOKUP(C1043,Nomen2!$A$1:$E$34,3,0)</f>
        <v>28106</v>
      </c>
      <c r="C1043">
        <v>2806</v>
      </c>
      <c r="D1043" t="s">
        <v>409</v>
      </c>
      <c r="E1043">
        <v>1</v>
      </c>
    </row>
    <row r="1044" spans="1:5">
      <c r="A1044" t="str">
        <f>VLOOKUP(C1044,Nomen2!$A$1:$E$34,2,0)</f>
        <v>BASSIN DU HAVRE</v>
      </c>
      <c r="B1044">
        <f>VLOOKUP(C1044,Nomen2!$A$1:$E$34,3,0)</f>
        <v>28106</v>
      </c>
      <c r="C1044">
        <v>2806</v>
      </c>
      <c r="D1044" t="s">
        <v>242</v>
      </c>
      <c r="E1044">
        <v>1</v>
      </c>
    </row>
    <row r="1045" spans="1:5">
      <c r="A1045" t="str">
        <f>VLOOKUP(C1045,Nomen2!$A$1:$E$34,2,0)</f>
        <v>BASSIN DU HAVRE</v>
      </c>
      <c r="B1045">
        <f>VLOOKUP(C1045,Nomen2!$A$1:$E$34,3,0)</f>
        <v>28106</v>
      </c>
      <c r="C1045">
        <v>2806</v>
      </c>
      <c r="D1045" t="s">
        <v>581</v>
      </c>
      <c r="E1045">
        <v>1</v>
      </c>
    </row>
    <row r="1046" spans="1:5">
      <c r="A1046" t="str">
        <f>VLOOKUP(C1046,Nomen2!$A$1:$E$34,2,0)</f>
        <v>BASSIN DU HAVRE</v>
      </c>
      <c r="B1046">
        <f>VLOOKUP(C1046,Nomen2!$A$1:$E$34,3,0)</f>
        <v>28106</v>
      </c>
      <c r="C1046">
        <v>2806</v>
      </c>
      <c r="D1046" t="s">
        <v>354</v>
      </c>
      <c r="E1046">
        <v>1</v>
      </c>
    </row>
    <row r="1047" spans="1:5">
      <c r="A1047" t="str">
        <f>VLOOKUP(C1047,Nomen2!$A$1:$E$34,2,0)</f>
        <v>BASSIN DU HAVRE</v>
      </c>
      <c r="B1047">
        <f>VLOOKUP(C1047,Nomen2!$A$1:$E$34,3,0)</f>
        <v>28106</v>
      </c>
      <c r="C1047">
        <v>2806</v>
      </c>
      <c r="D1047" t="s">
        <v>457</v>
      </c>
      <c r="E1047">
        <v>1</v>
      </c>
    </row>
    <row r="1048" spans="1:5">
      <c r="A1048" t="str">
        <f>VLOOKUP(C1048,Nomen2!$A$1:$E$34,2,0)</f>
        <v>BASSIN DU HAVRE</v>
      </c>
      <c r="B1048">
        <f>VLOOKUP(C1048,Nomen2!$A$1:$E$34,3,0)</f>
        <v>28106</v>
      </c>
      <c r="C1048">
        <v>2806</v>
      </c>
      <c r="D1048" t="s">
        <v>530</v>
      </c>
      <c r="E1048">
        <v>1</v>
      </c>
    </row>
    <row r="1049" spans="1:5">
      <c r="A1049" t="str">
        <f>VLOOKUP(C1049,Nomen2!$A$1:$E$34,2,0)</f>
        <v>BASSIN DU HAVRE</v>
      </c>
      <c r="B1049">
        <f>VLOOKUP(C1049,Nomen2!$A$1:$E$34,3,0)</f>
        <v>28106</v>
      </c>
      <c r="C1049">
        <v>2806</v>
      </c>
      <c r="D1049" t="s">
        <v>646</v>
      </c>
      <c r="E1049">
        <v>1</v>
      </c>
    </row>
    <row r="1050" spans="1:5">
      <c r="A1050" t="str">
        <f>VLOOKUP(C1050,Nomen2!$A$1:$E$34,2,0)</f>
        <v>BASSIN DU HAVRE</v>
      </c>
      <c r="B1050">
        <f>VLOOKUP(C1050,Nomen2!$A$1:$E$34,3,0)</f>
        <v>28106</v>
      </c>
      <c r="C1050">
        <v>2806</v>
      </c>
      <c r="D1050" t="s">
        <v>317</v>
      </c>
      <c r="E1050">
        <v>1</v>
      </c>
    </row>
    <row r="1051" spans="1:5">
      <c r="A1051" t="str">
        <f>VLOOKUP(C1051,Nomen2!$A$1:$E$34,2,0)</f>
        <v>BASSIN DU HAVRE</v>
      </c>
      <c r="B1051">
        <f>VLOOKUP(C1051,Nomen2!$A$1:$E$34,3,0)</f>
        <v>28106</v>
      </c>
      <c r="C1051">
        <v>2806</v>
      </c>
      <c r="D1051" t="s">
        <v>533</v>
      </c>
      <c r="E1051">
        <v>1</v>
      </c>
    </row>
    <row r="1052" spans="1:5">
      <c r="A1052" t="str">
        <f>VLOOKUP(C1052,Nomen2!$A$1:$E$34,2,0)</f>
        <v>BASSIN DU HAVRE</v>
      </c>
      <c r="B1052">
        <f>VLOOKUP(C1052,Nomen2!$A$1:$E$34,3,0)</f>
        <v>28106</v>
      </c>
      <c r="C1052">
        <v>2806</v>
      </c>
      <c r="D1052" t="s">
        <v>386</v>
      </c>
      <c r="E1052">
        <v>1</v>
      </c>
    </row>
    <row r="1053" spans="1:5">
      <c r="A1053" t="str">
        <f>VLOOKUP(C1053,Nomen2!$A$1:$E$34,2,0)</f>
        <v>BASSIN DU HAVRE</v>
      </c>
      <c r="B1053">
        <f>VLOOKUP(C1053,Nomen2!$A$1:$E$34,3,0)</f>
        <v>28106</v>
      </c>
      <c r="C1053">
        <v>2806</v>
      </c>
      <c r="D1053" t="s">
        <v>637</v>
      </c>
      <c r="E1053">
        <v>1</v>
      </c>
    </row>
    <row r="1054" spans="1:5">
      <c r="A1054" t="str">
        <f>VLOOKUP(C1054,Nomen2!$A$1:$E$34,2,0)</f>
        <v>BASSIN DU HAVRE</v>
      </c>
      <c r="B1054">
        <f>VLOOKUP(C1054,Nomen2!$A$1:$E$34,3,0)</f>
        <v>28106</v>
      </c>
      <c r="C1054">
        <v>2806</v>
      </c>
      <c r="D1054" t="s">
        <v>388</v>
      </c>
      <c r="E1054">
        <v>1</v>
      </c>
    </row>
    <row r="1055" spans="1:5">
      <c r="A1055" t="str">
        <f>VLOOKUP(C1055,Nomen2!$A$1:$E$34,2,0)</f>
        <v>BASSIN DU HAVRE</v>
      </c>
      <c r="B1055">
        <f>VLOOKUP(C1055,Nomen2!$A$1:$E$34,3,0)</f>
        <v>28106</v>
      </c>
      <c r="C1055">
        <v>2806</v>
      </c>
      <c r="D1055" t="s">
        <v>460</v>
      </c>
      <c r="E1055">
        <v>1</v>
      </c>
    </row>
    <row r="1056" spans="1:5">
      <c r="A1056" t="str">
        <f>VLOOKUP(C1056,Nomen2!$A$1:$E$34,2,0)</f>
        <v>BASSIN DU HAVRE</v>
      </c>
      <c r="B1056">
        <f>VLOOKUP(C1056,Nomen2!$A$1:$E$34,3,0)</f>
        <v>28106</v>
      </c>
      <c r="C1056">
        <v>2806</v>
      </c>
      <c r="D1056" t="s">
        <v>319</v>
      </c>
      <c r="E1056">
        <v>1</v>
      </c>
    </row>
    <row r="1057" spans="1:5">
      <c r="A1057" t="str">
        <f>VLOOKUP(C1057,Nomen2!$A$1:$E$34,2,0)</f>
        <v>BASSIN DU HAVRE</v>
      </c>
      <c r="B1057">
        <f>VLOOKUP(C1057,Nomen2!$A$1:$E$34,3,0)</f>
        <v>28106</v>
      </c>
      <c r="C1057">
        <v>2806</v>
      </c>
      <c r="D1057" t="s">
        <v>308</v>
      </c>
      <c r="E1057">
        <v>1</v>
      </c>
    </row>
    <row r="1058" spans="1:5">
      <c r="A1058" t="str">
        <f>VLOOKUP(C1058,Nomen2!$A$1:$E$34,2,0)</f>
        <v>BASSIN DU HAVRE</v>
      </c>
      <c r="B1058">
        <f>VLOOKUP(C1058,Nomen2!$A$1:$E$34,3,0)</f>
        <v>28106</v>
      </c>
      <c r="C1058">
        <v>2806</v>
      </c>
      <c r="D1058" t="s">
        <v>355</v>
      </c>
      <c r="E1058">
        <v>1</v>
      </c>
    </row>
    <row r="1059" spans="1:5">
      <c r="A1059" t="str">
        <f>VLOOKUP(C1059,Nomen2!$A$1:$E$34,2,0)</f>
        <v>BASSIN DU HAVRE</v>
      </c>
      <c r="B1059">
        <f>VLOOKUP(C1059,Nomen2!$A$1:$E$34,3,0)</f>
        <v>28106</v>
      </c>
      <c r="C1059">
        <v>2806</v>
      </c>
      <c r="D1059" t="s">
        <v>412</v>
      </c>
      <c r="E1059">
        <v>1</v>
      </c>
    </row>
    <row r="1060" spans="1:5">
      <c r="A1060" t="str">
        <f>VLOOKUP(C1060,Nomen2!$A$1:$E$34,2,0)</f>
        <v>BASSIN DU HAVRE</v>
      </c>
      <c r="B1060">
        <f>VLOOKUP(C1060,Nomen2!$A$1:$E$34,3,0)</f>
        <v>28106</v>
      </c>
      <c r="C1060">
        <v>2806</v>
      </c>
      <c r="D1060" t="s">
        <v>324</v>
      </c>
      <c r="E1060">
        <v>1</v>
      </c>
    </row>
    <row r="1061" spans="1:5">
      <c r="A1061" t="str">
        <f>VLOOKUP(C1061,Nomen2!$A$1:$E$34,2,0)</f>
        <v>BASSIN DU HAVRE</v>
      </c>
      <c r="B1061">
        <f>VLOOKUP(C1061,Nomen2!$A$1:$E$34,3,0)</f>
        <v>28106</v>
      </c>
      <c r="C1061">
        <v>2806</v>
      </c>
      <c r="D1061" t="s">
        <v>463</v>
      </c>
      <c r="E1061">
        <v>1</v>
      </c>
    </row>
    <row r="1062" spans="1:5">
      <c r="A1062" t="str">
        <f>VLOOKUP(C1062,Nomen2!$A$1:$E$34,2,0)</f>
        <v>BASSIN DU HAVRE</v>
      </c>
      <c r="B1062">
        <f>VLOOKUP(C1062,Nomen2!$A$1:$E$34,3,0)</f>
        <v>28106</v>
      </c>
      <c r="C1062">
        <v>2806</v>
      </c>
      <c r="D1062" t="s">
        <v>357</v>
      </c>
      <c r="E1062">
        <v>1</v>
      </c>
    </row>
    <row r="1063" spans="1:5">
      <c r="A1063" t="str">
        <f>VLOOKUP(C1063,Nomen2!$A$1:$E$34,2,0)</f>
        <v>BASSIN DU HAVRE</v>
      </c>
      <c r="B1063">
        <f>VLOOKUP(C1063,Nomen2!$A$1:$E$34,3,0)</f>
        <v>28106</v>
      </c>
      <c r="C1063">
        <v>2806</v>
      </c>
      <c r="D1063" t="s">
        <v>389</v>
      </c>
      <c r="E1063">
        <v>1</v>
      </c>
    </row>
    <row r="1064" spans="1:5">
      <c r="A1064" t="str">
        <f>VLOOKUP(C1064,Nomen2!$A$1:$E$34,2,0)</f>
        <v>BASSIN DU HAVRE</v>
      </c>
      <c r="B1064">
        <f>VLOOKUP(C1064,Nomen2!$A$1:$E$34,3,0)</f>
        <v>28106</v>
      </c>
      <c r="C1064">
        <v>2806</v>
      </c>
      <c r="D1064" t="s">
        <v>358</v>
      </c>
      <c r="E1064">
        <v>1</v>
      </c>
    </row>
    <row r="1065" spans="1:5">
      <c r="A1065" t="str">
        <f>VLOOKUP(C1065,Nomen2!$A$1:$E$34,2,0)</f>
        <v>BASSIN DU HAVRE</v>
      </c>
      <c r="B1065">
        <f>VLOOKUP(C1065,Nomen2!$A$1:$E$34,3,0)</f>
        <v>28106</v>
      </c>
      <c r="C1065">
        <v>2806</v>
      </c>
      <c r="D1065" t="s">
        <v>413</v>
      </c>
      <c r="E1065">
        <v>1</v>
      </c>
    </row>
    <row r="1066" spans="1:5">
      <c r="A1066" t="str">
        <f>VLOOKUP(C1066,Nomen2!$A$1:$E$34,2,0)</f>
        <v>BASSIN DU HAVRE</v>
      </c>
      <c r="B1066">
        <f>VLOOKUP(C1066,Nomen2!$A$1:$E$34,3,0)</f>
        <v>28106</v>
      </c>
      <c r="C1066">
        <v>2806</v>
      </c>
      <c r="D1066" t="s">
        <v>414</v>
      </c>
      <c r="E1066">
        <v>1</v>
      </c>
    </row>
    <row r="1067" spans="1:5">
      <c r="A1067" t="str">
        <f>VLOOKUP(C1067,Nomen2!$A$1:$E$34,2,0)</f>
        <v>BASSIN DU HAVRE</v>
      </c>
      <c r="B1067">
        <f>VLOOKUP(C1067,Nomen2!$A$1:$E$34,3,0)</f>
        <v>28106</v>
      </c>
      <c r="C1067">
        <v>2806</v>
      </c>
      <c r="D1067" t="s">
        <v>465</v>
      </c>
      <c r="E1067">
        <v>1</v>
      </c>
    </row>
    <row r="1068" spans="1:5">
      <c r="A1068" t="str">
        <f>VLOOKUP(C1068,Nomen2!$A$1:$E$34,2,0)</f>
        <v>BASSIN DU HAVRE</v>
      </c>
      <c r="B1068">
        <f>VLOOKUP(C1068,Nomen2!$A$1:$E$34,3,0)</f>
        <v>28106</v>
      </c>
      <c r="C1068">
        <v>2806</v>
      </c>
      <c r="D1068" t="s">
        <v>336</v>
      </c>
      <c r="E1068">
        <v>1</v>
      </c>
    </row>
    <row r="1069" spans="1:5">
      <c r="A1069" t="str">
        <f>VLOOKUP(C1069,Nomen2!$A$1:$E$34,2,0)</f>
        <v>BASSIN DU HAVRE</v>
      </c>
      <c r="B1069">
        <f>VLOOKUP(C1069,Nomen2!$A$1:$E$34,3,0)</f>
        <v>28106</v>
      </c>
      <c r="C1069">
        <v>2806</v>
      </c>
      <c r="D1069" t="s">
        <v>417</v>
      </c>
      <c r="E1069">
        <v>1</v>
      </c>
    </row>
    <row r="1070" spans="1:5">
      <c r="A1070" t="str">
        <f>VLOOKUP(C1070,Nomen2!$A$1:$E$34,2,0)</f>
        <v>BASSIN DU HAVRE</v>
      </c>
      <c r="B1070">
        <f>VLOOKUP(C1070,Nomen2!$A$1:$E$34,3,0)</f>
        <v>28106</v>
      </c>
      <c r="C1070">
        <v>2806</v>
      </c>
      <c r="D1070" t="s">
        <v>391</v>
      </c>
      <c r="E1070">
        <v>1</v>
      </c>
    </row>
    <row r="1071" spans="1:5">
      <c r="A1071" t="str">
        <f>VLOOKUP(C1071,Nomen2!$A$1:$E$34,2,0)</f>
        <v>BASSIN DU HAVRE</v>
      </c>
      <c r="B1071">
        <f>VLOOKUP(C1071,Nomen2!$A$1:$E$34,3,0)</f>
        <v>28106</v>
      </c>
      <c r="C1071">
        <v>2806</v>
      </c>
      <c r="D1071" t="s">
        <v>320</v>
      </c>
      <c r="E1071">
        <v>1</v>
      </c>
    </row>
    <row r="1072" spans="1:5">
      <c r="A1072" t="str">
        <f>VLOOKUP(C1072,Nomen2!$A$1:$E$34,2,0)</f>
        <v>BASSIN DU HAVRE</v>
      </c>
      <c r="B1072">
        <f>VLOOKUP(C1072,Nomen2!$A$1:$E$34,3,0)</f>
        <v>28106</v>
      </c>
      <c r="C1072">
        <v>2806</v>
      </c>
      <c r="D1072" t="s">
        <v>469</v>
      </c>
      <c r="E1072">
        <v>1</v>
      </c>
    </row>
    <row r="1073" spans="1:5">
      <c r="A1073" t="str">
        <f>VLOOKUP(C1073,Nomen2!$A$1:$E$34,2,0)</f>
        <v>BASSIN DU HAVRE</v>
      </c>
      <c r="B1073">
        <f>VLOOKUP(C1073,Nomen2!$A$1:$E$34,3,0)</f>
        <v>28106</v>
      </c>
      <c r="C1073">
        <v>2806</v>
      </c>
      <c r="D1073" t="s">
        <v>325</v>
      </c>
      <c r="E1073">
        <v>1</v>
      </c>
    </row>
    <row r="1074" spans="1:5">
      <c r="A1074" t="str">
        <f>VLOOKUP(C1074,Nomen2!$A$1:$E$34,2,0)</f>
        <v>BASSIN DU HAVRE</v>
      </c>
      <c r="B1074">
        <f>VLOOKUP(C1074,Nomen2!$A$1:$E$34,3,0)</f>
        <v>28106</v>
      </c>
      <c r="C1074">
        <v>2806</v>
      </c>
      <c r="D1074" t="s">
        <v>418</v>
      </c>
      <c r="E1074">
        <v>1</v>
      </c>
    </row>
    <row r="1075" spans="1:5">
      <c r="A1075" t="str">
        <f>VLOOKUP(C1075,Nomen2!$A$1:$E$34,2,0)</f>
        <v>BASSIN DU HAVRE</v>
      </c>
      <c r="B1075">
        <f>VLOOKUP(C1075,Nomen2!$A$1:$E$34,3,0)</f>
        <v>28106</v>
      </c>
      <c r="C1075">
        <v>2806</v>
      </c>
      <c r="D1075" t="s">
        <v>555</v>
      </c>
      <c r="E1075">
        <v>1</v>
      </c>
    </row>
    <row r="1076" spans="1:5">
      <c r="A1076" t="str">
        <f>VLOOKUP(C1076,Nomen2!$A$1:$E$34,2,0)</f>
        <v>BASSIN DU HAVRE</v>
      </c>
      <c r="B1076">
        <f>VLOOKUP(C1076,Nomen2!$A$1:$E$34,3,0)</f>
        <v>28106</v>
      </c>
      <c r="C1076">
        <v>2806</v>
      </c>
      <c r="D1076" t="s">
        <v>613</v>
      </c>
      <c r="E1076">
        <v>1</v>
      </c>
    </row>
    <row r="1077" spans="1:5">
      <c r="A1077" t="str">
        <f>VLOOKUP(C1077,Nomen2!$A$1:$E$34,2,0)</f>
        <v>BASSIN DU HAVRE</v>
      </c>
      <c r="B1077">
        <f>VLOOKUP(C1077,Nomen2!$A$1:$E$34,3,0)</f>
        <v>28106</v>
      </c>
      <c r="C1077">
        <v>2806</v>
      </c>
      <c r="D1077" t="s">
        <v>557</v>
      </c>
      <c r="E1077">
        <v>1</v>
      </c>
    </row>
    <row r="1078" spans="1:5">
      <c r="A1078" t="str">
        <f>VLOOKUP(C1078,Nomen2!$A$1:$E$34,2,0)</f>
        <v>BASSIN DU HAVRE</v>
      </c>
      <c r="B1078">
        <f>VLOOKUP(C1078,Nomen2!$A$1:$E$34,3,0)</f>
        <v>28106</v>
      </c>
      <c r="C1078">
        <v>2806</v>
      </c>
      <c r="D1078" t="s">
        <v>396</v>
      </c>
      <c r="E1078">
        <v>1</v>
      </c>
    </row>
    <row r="1079" spans="1:5">
      <c r="A1079" t="str">
        <f>VLOOKUP(C1079,Nomen2!$A$1:$E$34,2,0)</f>
        <v>BASSIN DU HAVRE</v>
      </c>
      <c r="B1079">
        <f>VLOOKUP(C1079,Nomen2!$A$1:$E$34,3,0)</f>
        <v>28106</v>
      </c>
      <c r="C1079">
        <v>2806</v>
      </c>
      <c r="D1079" t="s">
        <v>598</v>
      </c>
      <c r="E1079">
        <v>1</v>
      </c>
    </row>
    <row r="1080" spans="1:5">
      <c r="A1080" t="str">
        <f>VLOOKUP(C1080,Nomen2!$A$1:$E$34,2,0)</f>
        <v>BASSIN DU HAVRE</v>
      </c>
      <c r="B1080">
        <f>VLOOKUP(C1080,Nomen2!$A$1:$E$34,3,0)</f>
        <v>28106</v>
      </c>
      <c r="C1080">
        <v>2806</v>
      </c>
      <c r="D1080" t="s">
        <v>345</v>
      </c>
      <c r="E1080">
        <v>0</v>
      </c>
    </row>
    <row r="1081" spans="1:5">
      <c r="A1081" t="str">
        <f>VLOOKUP(C1081,Nomen2!$A$1:$E$34,2,0)</f>
        <v>BASSIN DU HAVRE</v>
      </c>
      <c r="B1081">
        <f>VLOOKUP(C1081,Nomen2!$A$1:$E$34,3,0)</f>
        <v>28106</v>
      </c>
      <c r="C1081">
        <v>2806</v>
      </c>
      <c r="D1081" t="s">
        <v>323</v>
      </c>
      <c r="E1081">
        <v>0</v>
      </c>
    </row>
    <row r="1082" spans="1:5">
      <c r="A1082" t="str">
        <f>VLOOKUP(C1082,Nomen2!$A$1:$E$34,2,0)</f>
        <v>BASSIN DU HAVRE</v>
      </c>
      <c r="B1082">
        <f>VLOOKUP(C1082,Nomen2!$A$1:$E$34,3,0)</f>
        <v>28106</v>
      </c>
      <c r="C1082">
        <v>2806</v>
      </c>
      <c r="D1082" t="s">
        <v>534</v>
      </c>
      <c r="E1082">
        <v>0</v>
      </c>
    </row>
    <row r="1083" spans="1:5">
      <c r="A1083" t="str">
        <f>VLOOKUP(C1083,Nomen2!$A$1:$E$34,2,0)</f>
        <v>BASSIN DU HAVRE</v>
      </c>
      <c r="B1083">
        <f>VLOOKUP(C1083,Nomen2!$A$1:$E$34,3,0)</f>
        <v>28106</v>
      </c>
      <c r="C1083">
        <v>2806</v>
      </c>
      <c r="D1083" t="s">
        <v>241</v>
      </c>
      <c r="E1083">
        <v>0</v>
      </c>
    </row>
    <row r="1084" spans="1:5">
      <c r="A1084" t="str">
        <f>VLOOKUP(C1084,Nomen2!$A$1:$E$34,2,0)</f>
        <v>BASSIN DU HAVRE</v>
      </c>
      <c r="B1084">
        <f>VLOOKUP(C1084,Nomen2!$A$1:$E$34,3,0)</f>
        <v>28106</v>
      </c>
      <c r="C1084">
        <v>2806</v>
      </c>
      <c r="D1084" t="s">
        <v>596</v>
      </c>
      <c r="E1084">
        <v>0</v>
      </c>
    </row>
    <row r="1085" spans="1:5">
      <c r="A1085" t="str">
        <f>VLOOKUP(C1085,Nomen2!$A$1:$E$34,2,0)</f>
        <v>BASSIN DE FÉCAMP</v>
      </c>
      <c r="B1085">
        <f>VLOOKUP(C1085,Nomen2!$A$1:$E$34,3,0)</f>
        <v>28107</v>
      </c>
      <c r="C1085">
        <v>2807</v>
      </c>
      <c r="D1085" t="s">
        <v>188</v>
      </c>
      <c r="E1085">
        <v>32</v>
      </c>
    </row>
    <row r="1086" spans="1:5">
      <c r="A1086" t="str">
        <f>VLOOKUP(C1086,Nomen2!$A$1:$E$34,2,0)</f>
        <v>BASSIN DE FÉCAMP</v>
      </c>
      <c r="B1086">
        <f>VLOOKUP(C1086,Nomen2!$A$1:$E$34,3,0)</f>
        <v>28107</v>
      </c>
      <c r="C1086">
        <v>2807</v>
      </c>
      <c r="D1086" t="s">
        <v>175</v>
      </c>
      <c r="E1086">
        <v>30</v>
      </c>
    </row>
    <row r="1087" spans="1:5">
      <c r="A1087" t="str">
        <f>VLOOKUP(C1087,Nomen2!$A$1:$E$34,2,0)</f>
        <v>BASSIN DE FÉCAMP</v>
      </c>
      <c r="B1087">
        <f>VLOOKUP(C1087,Nomen2!$A$1:$E$34,3,0)</f>
        <v>28107</v>
      </c>
      <c r="C1087">
        <v>2807</v>
      </c>
      <c r="D1087" t="s">
        <v>185</v>
      </c>
      <c r="E1087">
        <v>29</v>
      </c>
    </row>
    <row r="1088" spans="1:5">
      <c r="A1088" t="str">
        <f>VLOOKUP(C1088,Nomen2!$A$1:$E$34,2,0)</f>
        <v>BASSIN DE FÉCAMP</v>
      </c>
      <c r="B1088">
        <f>VLOOKUP(C1088,Nomen2!$A$1:$E$34,3,0)</f>
        <v>28107</v>
      </c>
      <c r="C1088">
        <v>2807</v>
      </c>
      <c r="D1088" t="s">
        <v>183</v>
      </c>
      <c r="E1088">
        <v>19</v>
      </c>
    </row>
    <row r="1089" spans="1:5">
      <c r="A1089" t="str">
        <f>VLOOKUP(C1089,Nomen2!$A$1:$E$34,2,0)</f>
        <v>BASSIN DE FÉCAMP</v>
      </c>
      <c r="B1089">
        <f>VLOOKUP(C1089,Nomen2!$A$1:$E$34,3,0)</f>
        <v>28107</v>
      </c>
      <c r="C1089">
        <v>2807</v>
      </c>
      <c r="D1089" t="s">
        <v>201</v>
      </c>
      <c r="E1089">
        <v>16</v>
      </c>
    </row>
    <row r="1090" spans="1:5">
      <c r="A1090" t="str">
        <f>VLOOKUP(C1090,Nomen2!$A$1:$E$34,2,0)</f>
        <v>BASSIN DE FÉCAMP</v>
      </c>
      <c r="B1090">
        <f>VLOOKUP(C1090,Nomen2!$A$1:$E$34,3,0)</f>
        <v>28107</v>
      </c>
      <c r="C1090">
        <v>2807</v>
      </c>
      <c r="D1090" t="s">
        <v>178</v>
      </c>
      <c r="E1090">
        <v>15</v>
      </c>
    </row>
    <row r="1091" spans="1:5">
      <c r="A1091" t="str">
        <f>VLOOKUP(C1091,Nomen2!$A$1:$E$34,2,0)</f>
        <v>BASSIN DE FÉCAMP</v>
      </c>
      <c r="B1091">
        <f>VLOOKUP(C1091,Nomen2!$A$1:$E$34,3,0)</f>
        <v>28107</v>
      </c>
      <c r="C1091">
        <v>2807</v>
      </c>
      <c r="D1091" t="s">
        <v>193</v>
      </c>
      <c r="E1091">
        <v>14</v>
      </c>
    </row>
    <row r="1092" spans="1:5">
      <c r="A1092" t="str">
        <f>VLOOKUP(C1092,Nomen2!$A$1:$E$34,2,0)</f>
        <v>BASSIN DE FÉCAMP</v>
      </c>
      <c r="B1092">
        <f>VLOOKUP(C1092,Nomen2!$A$1:$E$34,3,0)</f>
        <v>28107</v>
      </c>
      <c r="C1092">
        <v>2807</v>
      </c>
      <c r="D1092" t="s">
        <v>176</v>
      </c>
      <c r="E1092">
        <v>14</v>
      </c>
    </row>
    <row r="1093" spans="1:5">
      <c r="A1093" t="str">
        <f>VLOOKUP(C1093,Nomen2!$A$1:$E$34,2,0)</f>
        <v>BASSIN DE FÉCAMP</v>
      </c>
      <c r="B1093">
        <f>VLOOKUP(C1093,Nomen2!$A$1:$E$34,3,0)</f>
        <v>28107</v>
      </c>
      <c r="C1093">
        <v>2807</v>
      </c>
      <c r="D1093" t="s">
        <v>181</v>
      </c>
      <c r="E1093">
        <v>13</v>
      </c>
    </row>
    <row r="1094" spans="1:5">
      <c r="A1094" t="str">
        <f>VLOOKUP(C1094,Nomen2!$A$1:$E$34,2,0)</f>
        <v>BASSIN DE FÉCAMP</v>
      </c>
      <c r="B1094">
        <f>VLOOKUP(C1094,Nomen2!$A$1:$E$34,3,0)</f>
        <v>28107</v>
      </c>
      <c r="C1094">
        <v>2807</v>
      </c>
      <c r="D1094" t="s">
        <v>195</v>
      </c>
      <c r="E1094">
        <v>10</v>
      </c>
    </row>
    <row r="1095" spans="1:5">
      <c r="A1095" t="str">
        <f>VLOOKUP(C1095,Nomen2!$A$1:$E$34,2,0)</f>
        <v>BASSIN DE FÉCAMP</v>
      </c>
      <c r="B1095">
        <f>VLOOKUP(C1095,Nomen2!$A$1:$E$34,3,0)</f>
        <v>28107</v>
      </c>
      <c r="C1095">
        <v>2807</v>
      </c>
      <c r="D1095" t="s">
        <v>229</v>
      </c>
      <c r="E1095">
        <v>9</v>
      </c>
    </row>
    <row r="1096" spans="1:5">
      <c r="A1096" t="str">
        <f>VLOOKUP(C1096,Nomen2!$A$1:$E$34,2,0)</f>
        <v>BASSIN DE FÉCAMP</v>
      </c>
      <c r="B1096">
        <f>VLOOKUP(C1096,Nomen2!$A$1:$E$34,3,0)</f>
        <v>28107</v>
      </c>
      <c r="C1096">
        <v>2807</v>
      </c>
      <c r="D1096" t="s">
        <v>179</v>
      </c>
      <c r="E1096">
        <v>8</v>
      </c>
    </row>
    <row r="1097" spans="1:5">
      <c r="A1097" t="str">
        <f>VLOOKUP(C1097,Nomen2!$A$1:$E$34,2,0)</f>
        <v>BASSIN DE FÉCAMP</v>
      </c>
      <c r="B1097">
        <f>VLOOKUP(C1097,Nomen2!$A$1:$E$34,3,0)</f>
        <v>28107</v>
      </c>
      <c r="C1097">
        <v>2807</v>
      </c>
      <c r="D1097" t="s">
        <v>216</v>
      </c>
      <c r="E1097">
        <v>7</v>
      </c>
    </row>
    <row r="1098" spans="1:5">
      <c r="A1098" t="str">
        <f>VLOOKUP(C1098,Nomen2!$A$1:$E$34,2,0)</f>
        <v>BASSIN DE FÉCAMP</v>
      </c>
      <c r="B1098">
        <f>VLOOKUP(C1098,Nomen2!$A$1:$E$34,3,0)</f>
        <v>28107</v>
      </c>
      <c r="C1098">
        <v>2807</v>
      </c>
      <c r="D1098" t="s">
        <v>194</v>
      </c>
      <c r="E1098">
        <v>7</v>
      </c>
    </row>
    <row r="1099" spans="1:5">
      <c r="A1099" t="str">
        <f>VLOOKUP(C1099,Nomen2!$A$1:$E$34,2,0)</f>
        <v>BASSIN DE FÉCAMP</v>
      </c>
      <c r="B1099">
        <f>VLOOKUP(C1099,Nomen2!$A$1:$E$34,3,0)</f>
        <v>28107</v>
      </c>
      <c r="C1099">
        <v>2807</v>
      </c>
      <c r="D1099" t="s">
        <v>191</v>
      </c>
      <c r="E1099">
        <v>6</v>
      </c>
    </row>
    <row r="1100" spans="1:5">
      <c r="A1100" t="str">
        <f>VLOOKUP(C1100,Nomen2!$A$1:$E$34,2,0)</f>
        <v>BASSIN DE FÉCAMP</v>
      </c>
      <c r="B1100">
        <f>VLOOKUP(C1100,Nomen2!$A$1:$E$34,3,0)</f>
        <v>28107</v>
      </c>
      <c r="C1100">
        <v>2807</v>
      </c>
      <c r="D1100" t="s">
        <v>177</v>
      </c>
      <c r="E1100">
        <v>6</v>
      </c>
    </row>
    <row r="1101" spans="1:5">
      <c r="A1101" t="str">
        <f>VLOOKUP(C1101,Nomen2!$A$1:$E$34,2,0)</f>
        <v>BASSIN DE FÉCAMP</v>
      </c>
      <c r="B1101">
        <f>VLOOKUP(C1101,Nomen2!$A$1:$E$34,3,0)</f>
        <v>28107</v>
      </c>
      <c r="C1101">
        <v>2807</v>
      </c>
      <c r="D1101" t="s">
        <v>240</v>
      </c>
      <c r="E1101">
        <v>6</v>
      </c>
    </row>
    <row r="1102" spans="1:5">
      <c r="A1102" t="str">
        <f>VLOOKUP(C1102,Nomen2!$A$1:$E$34,2,0)</f>
        <v>BASSIN DE FÉCAMP</v>
      </c>
      <c r="B1102">
        <f>VLOOKUP(C1102,Nomen2!$A$1:$E$34,3,0)</f>
        <v>28107</v>
      </c>
      <c r="C1102">
        <v>2807</v>
      </c>
      <c r="D1102" t="s">
        <v>189</v>
      </c>
      <c r="E1102">
        <v>6</v>
      </c>
    </row>
    <row r="1103" spans="1:5">
      <c r="A1103" t="str">
        <f>VLOOKUP(C1103,Nomen2!$A$1:$E$34,2,0)</f>
        <v>BASSIN DE FÉCAMP</v>
      </c>
      <c r="B1103">
        <f>VLOOKUP(C1103,Nomen2!$A$1:$E$34,3,0)</f>
        <v>28107</v>
      </c>
      <c r="C1103">
        <v>2807</v>
      </c>
      <c r="D1103" t="s">
        <v>182</v>
      </c>
      <c r="E1103">
        <v>6</v>
      </c>
    </row>
    <row r="1104" spans="1:5">
      <c r="A1104" t="str">
        <f>VLOOKUP(C1104,Nomen2!$A$1:$E$34,2,0)</f>
        <v>BASSIN DE FÉCAMP</v>
      </c>
      <c r="B1104">
        <f>VLOOKUP(C1104,Nomen2!$A$1:$E$34,3,0)</f>
        <v>28107</v>
      </c>
      <c r="C1104">
        <v>2807</v>
      </c>
      <c r="D1104" t="s">
        <v>198</v>
      </c>
      <c r="E1104">
        <v>5</v>
      </c>
    </row>
    <row r="1105" spans="1:5">
      <c r="A1105" t="str">
        <f>VLOOKUP(C1105,Nomen2!$A$1:$E$34,2,0)</f>
        <v>BASSIN DE FÉCAMP</v>
      </c>
      <c r="B1105">
        <f>VLOOKUP(C1105,Nomen2!$A$1:$E$34,3,0)</f>
        <v>28107</v>
      </c>
      <c r="C1105">
        <v>2807</v>
      </c>
      <c r="D1105" t="s">
        <v>206</v>
      </c>
      <c r="E1105">
        <v>5</v>
      </c>
    </row>
    <row r="1106" spans="1:5">
      <c r="A1106" t="str">
        <f>VLOOKUP(C1106,Nomen2!$A$1:$E$34,2,0)</f>
        <v>BASSIN DE FÉCAMP</v>
      </c>
      <c r="B1106">
        <f>VLOOKUP(C1106,Nomen2!$A$1:$E$34,3,0)</f>
        <v>28107</v>
      </c>
      <c r="C1106">
        <v>2807</v>
      </c>
      <c r="D1106" t="s">
        <v>268</v>
      </c>
      <c r="E1106">
        <v>4</v>
      </c>
    </row>
    <row r="1107" spans="1:5">
      <c r="A1107" t="str">
        <f>VLOOKUP(C1107,Nomen2!$A$1:$E$34,2,0)</f>
        <v>BASSIN DE FÉCAMP</v>
      </c>
      <c r="B1107">
        <f>VLOOKUP(C1107,Nomen2!$A$1:$E$34,3,0)</f>
        <v>28107</v>
      </c>
      <c r="C1107">
        <v>2807</v>
      </c>
      <c r="D1107" t="s">
        <v>192</v>
      </c>
      <c r="E1107">
        <v>4</v>
      </c>
    </row>
    <row r="1108" spans="1:5">
      <c r="A1108" t="str">
        <f>VLOOKUP(C1108,Nomen2!$A$1:$E$34,2,0)</f>
        <v>BASSIN DE FÉCAMP</v>
      </c>
      <c r="B1108">
        <f>VLOOKUP(C1108,Nomen2!$A$1:$E$34,3,0)</f>
        <v>28107</v>
      </c>
      <c r="C1108">
        <v>2807</v>
      </c>
      <c r="D1108" t="s">
        <v>203</v>
      </c>
      <c r="E1108">
        <v>4</v>
      </c>
    </row>
    <row r="1109" spans="1:5">
      <c r="A1109" t="str">
        <f>VLOOKUP(C1109,Nomen2!$A$1:$E$34,2,0)</f>
        <v>BASSIN DE FÉCAMP</v>
      </c>
      <c r="B1109">
        <f>VLOOKUP(C1109,Nomen2!$A$1:$E$34,3,0)</f>
        <v>28107</v>
      </c>
      <c r="C1109">
        <v>2807</v>
      </c>
      <c r="D1109" t="s">
        <v>253</v>
      </c>
      <c r="E1109">
        <v>4</v>
      </c>
    </row>
    <row r="1110" spans="1:5">
      <c r="A1110" t="str">
        <f>VLOOKUP(C1110,Nomen2!$A$1:$E$34,2,0)</f>
        <v>BASSIN DE FÉCAMP</v>
      </c>
      <c r="B1110">
        <f>VLOOKUP(C1110,Nomen2!$A$1:$E$34,3,0)</f>
        <v>28107</v>
      </c>
      <c r="C1110">
        <v>2807</v>
      </c>
      <c r="D1110" t="s">
        <v>291</v>
      </c>
      <c r="E1110">
        <v>4</v>
      </c>
    </row>
    <row r="1111" spans="1:5">
      <c r="A1111" t="str">
        <f>VLOOKUP(C1111,Nomen2!$A$1:$E$34,2,0)</f>
        <v>BASSIN DE FÉCAMP</v>
      </c>
      <c r="B1111">
        <f>VLOOKUP(C1111,Nomen2!$A$1:$E$34,3,0)</f>
        <v>28107</v>
      </c>
      <c r="C1111">
        <v>2807</v>
      </c>
      <c r="D1111" t="s">
        <v>184</v>
      </c>
      <c r="E1111">
        <v>4</v>
      </c>
    </row>
    <row r="1112" spans="1:5">
      <c r="A1112" t="str">
        <f>VLOOKUP(C1112,Nomen2!$A$1:$E$34,2,0)</f>
        <v>BASSIN DE FÉCAMP</v>
      </c>
      <c r="B1112">
        <f>VLOOKUP(C1112,Nomen2!$A$1:$E$34,3,0)</f>
        <v>28107</v>
      </c>
      <c r="C1112">
        <v>2807</v>
      </c>
      <c r="D1112" t="s">
        <v>215</v>
      </c>
      <c r="E1112">
        <v>3</v>
      </c>
    </row>
    <row r="1113" spans="1:5">
      <c r="A1113" t="str">
        <f>VLOOKUP(C1113,Nomen2!$A$1:$E$34,2,0)</f>
        <v>BASSIN DE FÉCAMP</v>
      </c>
      <c r="B1113">
        <f>VLOOKUP(C1113,Nomen2!$A$1:$E$34,3,0)</f>
        <v>28107</v>
      </c>
      <c r="C1113">
        <v>2807</v>
      </c>
      <c r="D1113" t="s">
        <v>223</v>
      </c>
      <c r="E1113">
        <v>3</v>
      </c>
    </row>
    <row r="1114" spans="1:5">
      <c r="A1114" t="str">
        <f>VLOOKUP(C1114,Nomen2!$A$1:$E$34,2,0)</f>
        <v>BASSIN DE FÉCAMP</v>
      </c>
      <c r="B1114">
        <f>VLOOKUP(C1114,Nomen2!$A$1:$E$34,3,0)</f>
        <v>28107</v>
      </c>
      <c r="C1114">
        <v>2807</v>
      </c>
      <c r="D1114" t="s">
        <v>273</v>
      </c>
      <c r="E1114">
        <v>3</v>
      </c>
    </row>
    <row r="1115" spans="1:5">
      <c r="A1115" t="str">
        <f>VLOOKUP(C1115,Nomen2!$A$1:$E$34,2,0)</f>
        <v>BASSIN DE FÉCAMP</v>
      </c>
      <c r="B1115">
        <f>VLOOKUP(C1115,Nomen2!$A$1:$E$34,3,0)</f>
        <v>28107</v>
      </c>
      <c r="C1115">
        <v>2807</v>
      </c>
      <c r="D1115" t="s">
        <v>200</v>
      </c>
      <c r="E1115">
        <v>3</v>
      </c>
    </row>
    <row r="1116" spans="1:5">
      <c r="A1116" t="str">
        <f>VLOOKUP(C1116,Nomen2!$A$1:$E$34,2,0)</f>
        <v>BASSIN DE FÉCAMP</v>
      </c>
      <c r="B1116">
        <f>VLOOKUP(C1116,Nomen2!$A$1:$E$34,3,0)</f>
        <v>28107</v>
      </c>
      <c r="C1116">
        <v>2807</v>
      </c>
      <c r="D1116" t="s">
        <v>289</v>
      </c>
      <c r="E1116">
        <v>3</v>
      </c>
    </row>
    <row r="1117" spans="1:5">
      <c r="A1117" t="str">
        <f>VLOOKUP(C1117,Nomen2!$A$1:$E$34,2,0)</f>
        <v>BASSIN DE FÉCAMP</v>
      </c>
      <c r="B1117">
        <f>VLOOKUP(C1117,Nomen2!$A$1:$E$34,3,0)</f>
        <v>28107</v>
      </c>
      <c r="C1117">
        <v>2807</v>
      </c>
      <c r="D1117" t="s">
        <v>230</v>
      </c>
      <c r="E1117">
        <v>3</v>
      </c>
    </row>
    <row r="1118" spans="1:5">
      <c r="A1118" t="str">
        <f>VLOOKUP(C1118,Nomen2!$A$1:$E$34,2,0)</f>
        <v>BASSIN DE FÉCAMP</v>
      </c>
      <c r="B1118">
        <f>VLOOKUP(C1118,Nomen2!$A$1:$E$34,3,0)</f>
        <v>28107</v>
      </c>
      <c r="C1118">
        <v>2807</v>
      </c>
      <c r="D1118" t="s">
        <v>221</v>
      </c>
      <c r="E1118">
        <v>3</v>
      </c>
    </row>
    <row r="1119" spans="1:5">
      <c r="A1119" t="str">
        <f>VLOOKUP(C1119,Nomen2!$A$1:$E$34,2,0)</f>
        <v>BASSIN DE FÉCAMP</v>
      </c>
      <c r="B1119">
        <f>VLOOKUP(C1119,Nomen2!$A$1:$E$34,3,0)</f>
        <v>28107</v>
      </c>
      <c r="C1119">
        <v>2807</v>
      </c>
      <c r="D1119" t="s">
        <v>217</v>
      </c>
      <c r="E1119">
        <v>2</v>
      </c>
    </row>
    <row r="1120" spans="1:5">
      <c r="A1120" t="str">
        <f>VLOOKUP(C1120,Nomen2!$A$1:$E$34,2,0)</f>
        <v>BASSIN DE FÉCAMP</v>
      </c>
      <c r="B1120">
        <f>VLOOKUP(C1120,Nomen2!$A$1:$E$34,3,0)</f>
        <v>28107</v>
      </c>
      <c r="C1120">
        <v>2807</v>
      </c>
      <c r="D1120" t="s">
        <v>196</v>
      </c>
      <c r="E1120">
        <v>2</v>
      </c>
    </row>
    <row r="1121" spans="1:5">
      <c r="A1121" t="str">
        <f>VLOOKUP(C1121,Nomen2!$A$1:$E$34,2,0)</f>
        <v>BASSIN DE FÉCAMP</v>
      </c>
      <c r="B1121">
        <f>VLOOKUP(C1121,Nomen2!$A$1:$E$34,3,0)</f>
        <v>28107</v>
      </c>
      <c r="C1121">
        <v>2807</v>
      </c>
      <c r="D1121" t="s">
        <v>311</v>
      </c>
      <c r="E1121">
        <v>2</v>
      </c>
    </row>
    <row r="1122" spans="1:5">
      <c r="A1122" t="str">
        <f>VLOOKUP(C1122,Nomen2!$A$1:$E$34,2,0)</f>
        <v>BASSIN DE FÉCAMP</v>
      </c>
      <c r="B1122">
        <f>VLOOKUP(C1122,Nomen2!$A$1:$E$34,3,0)</f>
        <v>28107</v>
      </c>
      <c r="C1122">
        <v>2807</v>
      </c>
      <c r="D1122" t="s">
        <v>313</v>
      </c>
      <c r="E1122">
        <v>2</v>
      </c>
    </row>
    <row r="1123" spans="1:5">
      <c r="A1123" t="str">
        <f>VLOOKUP(C1123,Nomen2!$A$1:$E$34,2,0)</f>
        <v>BASSIN DE FÉCAMP</v>
      </c>
      <c r="B1123">
        <f>VLOOKUP(C1123,Nomen2!$A$1:$E$34,3,0)</f>
        <v>28107</v>
      </c>
      <c r="C1123">
        <v>2807</v>
      </c>
      <c r="D1123" t="s">
        <v>197</v>
      </c>
      <c r="E1123">
        <v>2</v>
      </c>
    </row>
    <row r="1124" spans="1:5">
      <c r="A1124" t="str">
        <f>VLOOKUP(C1124,Nomen2!$A$1:$E$34,2,0)</f>
        <v>BASSIN DE FÉCAMP</v>
      </c>
      <c r="B1124">
        <f>VLOOKUP(C1124,Nomen2!$A$1:$E$34,3,0)</f>
        <v>28107</v>
      </c>
      <c r="C1124">
        <v>2807</v>
      </c>
      <c r="D1124" t="s">
        <v>306</v>
      </c>
      <c r="E1124">
        <v>2</v>
      </c>
    </row>
    <row r="1125" spans="1:5">
      <c r="A1125" t="str">
        <f>VLOOKUP(C1125,Nomen2!$A$1:$E$34,2,0)</f>
        <v>BASSIN DE FÉCAMP</v>
      </c>
      <c r="B1125">
        <f>VLOOKUP(C1125,Nomen2!$A$1:$E$34,3,0)</f>
        <v>28107</v>
      </c>
      <c r="C1125">
        <v>2807</v>
      </c>
      <c r="D1125" t="s">
        <v>294</v>
      </c>
      <c r="E1125">
        <v>2</v>
      </c>
    </row>
    <row r="1126" spans="1:5">
      <c r="A1126" t="str">
        <f>VLOOKUP(C1126,Nomen2!$A$1:$E$34,2,0)</f>
        <v>BASSIN DE FÉCAMP</v>
      </c>
      <c r="B1126">
        <f>VLOOKUP(C1126,Nomen2!$A$1:$E$34,3,0)</f>
        <v>28107</v>
      </c>
      <c r="C1126">
        <v>2807</v>
      </c>
      <c r="D1126" t="s">
        <v>204</v>
      </c>
      <c r="E1126">
        <v>2</v>
      </c>
    </row>
    <row r="1127" spans="1:5">
      <c r="A1127" t="str">
        <f>VLOOKUP(C1127,Nomen2!$A$1:$E$34,2,0)</f>
        <v>BASSIN DE FÉCAMP</v>
      </c>
      <c r="B1127">
        <f>VLOOKUP(C1127,Nomen2!$A$1:$E$34,3,0)</f>
        <v>28107</v>
      </c>
      <c r="C1127">
        <v>2807</v>
      </c>
      <c r="D1127" t="s">
        <v>235</v>
      </c>
      <c r="E1127">
        <v>2</v>
      </c>
    </row>
    <row r="1128" spans="1:5">
      <c r="A1128" t="str">
        <f>VLOOKUP(C1128,Nomen2!$A$1:$E$34,2,0)</f>
        <v>BASSIN DE FÉCAMP</v>
      </c>
      <c r="B1128">
        <f>VLOOKUP(C1128,Nomen2!$A$1:$E$34,3,0)</f>
        <v>28107</v>
      </c>
      <c r="C1128">
        <v>2807</v>
      </c>
      <c r="D1128" t="s">
        <v>187</v>
      </c>
      <c r="E1128">
        <v>2</v>
      </c>
    </row>
    <row r="1129" spans="1:5">
      <c r="A1129" t="str">
        <f>VLOOKUP(C1129,Nomen2!$A$1:$E$34,2,0)</f>
        <v>BASSIN DE FÉCAMP</v>
      </c>
      <c r="B1129">
        <f>VLOOKUP(C1129,Nomen2!$A$1:$E$34,3,0)</f>
        <v>28107</v>
      </c>
      <c r="C1129">
        <v>2807</v>
      </c>
      <c r="D1129" t="s">
        <v>202</v>
      </c>
      <c r="E1129">
        <v>2</v>
      </c>
    </row>
    <row r="1130" spans="1:5">
      <c r="A1130" t="str">
        <f>VLOOKUP(C1130,Nomen2!$A$1:$E$34,2,0)</f>
        <v>BASSIN DE FÉCAMP</v>
      </c>
      <c r="B1130">
        <f>VLOOKUP(C1130,Nomen2!$A$1:$E$34,3,0)</f>
        <v>28107</v>
      </c>
      <c r="C1130">
        <v>2807</v>
      </c>
      <c r="D1130" t="s">
        <v>246</v>
      </c>
      <c r="E1130">
        <v>2</v>
      </c>
    </row>
    <row r="1131" spans="1:5">
      <c r="A1131" t="str">
        <f>VLOOKUP(C1131,Nomen2!$A$1:$E$34,2,0)</f>
        <v>BASSIN DE FÉCAMP</v>
      </c>
      <c r="B1131">
        <f>VLOOKUP(C1131,Nomen2!$A$1:$E$34,3,0)</f>
        <v>28107</v>
      </c>
      <c r="C1131">
        <v>2807</v>
      </c>
      <c r="D1131" t="s">
        <v>379</v>
      </c>
      <c r="E1131">
        <v>2</v>
      </c>
    </row>
    <row r="1132" spans="1:5">
      <c r="A1132" t="str">
        <f>VLOOKUP(C1132,Nomen2!$A$1:$E$34,2,0)</f>
        <v>BASSIN DE FÉCAMP</v>
      </c>
      <c r="B1132">
        <f>VLOOKUP(C1132,Nomen2!$A$1:$E$34,3,0)</f>
        <v>28107</v>
      </c>
      <c r="C1132">
        <v>2807</v>
      </c>
      <c r="D1132" t="s">
        <v>316</v>
      </c>
      <c r="E1132">
        <v>2</v>
      </c>
    </row>
    <row r="1133" spans="1:5">
      <c r="A1133" t="str">
        <f>VLOOKUP(C1133,Nomen2!$A$1:$E$34,2,0)</f>
        <v>BASSIN DE FÉCAMP</v>
      </c>
      <c r="B1133">
        <f>VLOOKUP(C1133,Nomen2!$A$1:$E$34,3,0)</f>
        <v>28107</v>
      </c>
      <c r="C1133">
        <v>2807</v>
      </c>
      <c r="D1133" t="s">
        <v>238</v>
      </c>
      <c r="E1133">
        <v>2</v>
      </c>
    </row>
    <row r="1134" spans="1:5">
      <c r="A1134" t="str">
        <f>VLOOKUP(C1134,Nomen2!$A$1:$E$34,2,0)</f>
        <v>BASSIN DE FÉCAMP</v>
      </c>
      <c r="B1134">
        <f>VLOOKUP(C1134,Nomen2!$A$1:$E$34,3,0)</f>
        <v>28107</v>
      </c>
      <c r="C1134">
        <v>2807</v>
      </c>
      <c r="D1134" t="s">
        <v>211</v>
      </c>
      <c r="E1134">
        <v>2</v>
      </c>
    </row>
    <row r="1135" spans="1:5">
      <c r="A1135" t="str">
        <f>VLOOKUP(C1135,Nomen2!$A$1:$E$34,2,0)</f>
        <v>BASSIN DE FÉCAMP</v>
      </c>
      <c r="B1135">
        <f>VLOOKUP(C1135,Nomen2!$A$1:$E$34,3,0)</f>
        <v>28107</v>
      </c>
      <c r="C1135">
        <v>2807</v>
      </c>
      <c r="D1135" t="s">
        <v>392</v>
      </c>
      <c r="E1135">
        <v>2</v>
      </c>
    </row>
    <row r="1136" spans="1:5">
      <c r="A1136" t="str">
        <f>VLOOKUP(C1136,Nomen2!$A$1:$E$34,2,0)</f>
        <v>BASSIN DE FÉCAMP</v>
      </c>
      <c r="B1136">
        <f>VLOOKUP(C1136,Nomen2!$A$1:$E$34,3,0)</f>
        <v>28107</v>
      </c>
      <c r="C1136">
        <v>2807</v>
      </c>
      <c r="D1136" t="s">
        <v>362</v>
      </c>
      <c r="E1136">
        <v>2</v>
      </c>
    </row>
    <row r="1137" spans="1:5">
      <c r="A1137" t="str">
        <f>VLOOKUP(C1137,Nomen2!$A$1:$E$34,2,0)</f>
        <v>BASSIN DE FÉCAMP</v>
      </c>
      <c r="B1137">
        <f>VLOOKUP(C1137,Nomen2!$A$1:$E$34,3,0)</f>
        <v>28107</v>
      </c>
      <c r="C1137">
        <v>2807</v>
      </c>
      <c r="D1137" t="s">
        <v>209</v>
      </c>
      <c r="E1137">
        <v>2</v>
      </c>
    </row>
    <row r="1138" spans="1:5">
      <c r="A1138" t="str">
        <f>VLOOKUP(C1138,Nomen2!$A$1:$E$34,2,0)</f>
        <v>BASSIN DE FÉCAMP</v>
      </c>
      <c r="B1138">
        <f>VLOOKUP(C1138,Nomen2!$A$1:$E$34,3,0)</f>
        <v>28107</v>
      </c>
      <c r="C1138">
        <v>2807</v>
      </c>
      <c r="D1138" t="s">
        <v>180</v>
      </c>
      <c r="E1138">
        <v>2</v>
      </c>
    </row>
    <row r="1139" spans="1:5">
      <c r="A1139" t="str">
        <f>VLOOKUP(C1139,Nomen2!$A$1:$E$34,2,0)</f>
        <v>BASSIN DE FÉCAMP</v>
      </c>
      <c r="B1139">
        <f>VLOOKUP(C1139,Nomen2!$A$1:$E$34,3,0)</f>
        <v>28107</v>
      </c>
      <c r="C1139">
        <v>2807</v>
      </c>
      <c r="D1139" t="s">
        <v>474</v>
      </c>
      <c r="E1139">
        <v>1</v>
      </c>
    </row>
    <row r="1140" spans="1:5">
      <c r="A1140" t="str">
        <f>VLOOKUP(C1140,Nomen2!$A$1:$E$34,2,0)</f>
        <v>BASSIN DE FÉCAMP</v>
      </c>
      <c r="B1140">
        <f>VLOOKUP(C1140,Nomen2!$A$1:$E$34,3,0)</f>
        <v>28107</v>
      </c>
      <c r="C1140">
        <v>2807</v>
      </c>
      <c r="D1140" t="s">
        <v>424</v>
      </c>
      <c r="E1140">
        <v>1</v>
      </c>
    </row>
    <row r="1141" spans="1:5">
      <c r="A1141" t="str">
        <f>VLOOKUP(C1141,Nomen2!$A$1:$E$34,2,0)</f>
        <v>BASSIN DE FÉCAMP</v>
      </c>
      <c r="B1141">
        <f>VLOOKUP(C1141,Nomen2!$A$1:$E$34,3,0)</f>
        <v>28107</v>
      </c>
      <c r="C1141">
        <v>2807</v>
      </c>
      <c r="D1141" t="s">
        <v>478</v>
      </c>
      <c r="E1141">
        <v>1</v>
      </c>
    </row>
    <row r="1142" spans="1:5">
      <c r="A1142" t="str">
        <f>VLOOKUP(C1142,Nomen2!$A$1:$E$34,2,0)</f>
        <v>BASSIN DE FÉCAMP</v>
      </c>
      <c r="B1142">
        <f>VLOOKUP(C1142,Nomen2!$A$1:$E$34,3,0)</f>
        <v>28107</v>
      </c>
      <c r="C1142">
        <v>2807</v>
      </c>
      <c r="D1142" t="s">
        <v>480</v>
      </c>
      <c r="E1142">
        <v>1</v>
      </c>
    </row>
    <row r="1143" spans="1:5">
      <c r="A1143" t="str">
        <f>VLOOKUP(C1143,Nomen2!$A$1:$E$34,2,0)</f>
        <v>BASSIN DE FÉCAMP</v>
      </c>
      <c r="B1143">
        <f>VLOOKUP(C1143,Nomen2!$A$1:$E$34,3,0)</f>
        <v>28107</v>
      </c>
      <c r="C1143">
        <v>2807</v>
      </c>
      <c r="D1143" t="s">
        <v>366</v>
      </c>
      <c r="E1143">
        <v>1</v>
      </c>
    </row>
    <row r="1144" spans="1:5">
      <c r="A1144" t="str">
        <f>VLOOKUP(C1144,Nomen2!$A$1:$E$34,2,0)</f>
        <v>BASSIN DE FÉCAMP</v>
      </c>
      <c r="B1144">
        <f>VLOOKUP(C1144,Nomen2!$A$1:$E$34,3,0)</f>
        <v>28107</v>
      </c>
      <c r="C1144">
        <v>2807</v>
      </c>
      <c r="D1144" t="s">
        <v>212</v>
      </c>
      <c r="E1144">
        <v>1</v>
      </c>
    </row>
    <row r="1145" spans="1:5">
      <c r="A1145" t="str">
        <f>VLOOKUP(C1145,Nomen2!$A$1:$E$34,2,0)</f>
        <v>BASSIN DE FÉCAMP</v>
      </c>
      <c r="B1145">
        <f>VLOOKUP(C1145,Nomen2!$A$1:$E$34,3,0)</f>
        <v>28107</v>
      </c>
      <c r="C1145">
        <v>2807</v>
      </c>
      <c r="D1145" t="s">
        <v>369</v>
      </c>
      <c r="E1145">
        <v>1</v>
      </c>
    </row>
    <row r="1146" spans="1:5">
      <c r="A1146" t="str">
        <f>VLOOKUP(C1146,Nomen2!$A$1:$E$34,2,0)</f>
        <v>BASSIN DE FÉCAMP</v>
      </c>
      <c r="B1146">
        <f>VLOOKUP(C1146,Nomen2!$A$1:$E$34,3,0)</f>
        <v>28107</v>
      </c>
      <c r="C1146">
        <v>2807</v>
      </c>
      <c r="D1146" t="s">
        <v>342</v>
      </c>
      <c r="E1146">
        <v>1</v>
      </c>
    </row>
    <row r="1147" spans="1:5">
      <c r="A1147" t="str">
        <f>VLOOKUP(C1147,Nomen2!$A$1:$E$34,2,0)</f>
        <v>BASSIN DE FÉCAMP</v>
      </c>
      <c r="B1147">
        <f>VLOOKUP(C1147,Nomen2!$A$1:$E$34,3,0)</f>
        <v>28107</v>
      </c>
      <c r="C1147">
        <v>2807</v>
      </c>
      <c r="D1147" t="s">
        <v>226</v>
      </c>
      <c r="E1147">
        <v>1</v>
      </c>
    </row>
    <row r="1148" spans="1:5">
      <c r="A1148" t="str">
        <f>VLOOKUP(C1148,Nomen2!$A$1:$E$34,2,0)</f>
        <v>BASSIN DE FÉCAMP</v>
      </c>
      <c r="B1148">
        <f>VLOOKUP(C1148,Nomen2!$A$1:$E$34,3,0)</f>
        <v>28107</v>
      </c>
      <c r="C1148">
        <v>2807</v>
      </c>
      <c r="D1148" t="s">
        <v>263</v>
      </c>
      <c r="E1148">
        <v>1</v>
      </c>
    </row>
    <row r="1149" spans="1:5">
      <c r="A1149" t="str">
        <f>VLOOKUP(C1149,Nomen2!$A$1:$E$34,2,0)</f>
        <v>BASSIN DE FÉCAMP</v>
      </c>
      <c r="B1149">
        <f>VLOOKUP(C1149,Nomen2!$A$1:$E$34,3,0)</f>
        <v>28107</v>
      </c>
      <c r="C1149">
        <v>2807</v>
      </c>
      <c r="D1149" t="s">
        <v>293</v>
      </c>
      <c r="E1149">
        <v>1</v>
      </c>
    </row>
    <row r="1150" spans="1:5">
      <c r="A1150" t="str">
        <f>VLOOKUP(C1150,Nomen2!$A$1:$E$34,2,0)</f>
        <v>BASSIN DE FÉCAMP</v>
      </c>
      <c r="B1150">
        <f>VLOOKUP(C1150,Nomen2!$A$1:$E$34,3,0)</f>
        <v>28107</v>
      </c>
      <c r="C1150">
        <v>2807</v>
      </c>
      <c r="D1150" t="s">
        <v>493</v>
      </c>
      <c r="E1150">
        <v>1</v>
      </c>
    </row>
    <row r="1151" spans="1:5">
      <c r="A1151" t="str">
        <f>VLOOKUP(C1151,Nomen2!$A$1:$E$34,2,0)</f>
        <v>BASSIN DE FÉCAMP</v>
      </c>
      <c r="B1151">
        <f>VLOOKUP(C1151,Nomen2!$A$1:$E$34,3,0)</f>
        <v>28107</v>
      </c>
      <c r="C1151">
        <v>2807</v>
      </c>
      <c r="D1151" t="s">
        <v>496</v>
      </c>
      <c r="E1151">
        <v>1</v>
      </c>
    </row>
    <row r="1152" spans="1:5">
      <c r="A1152" t="str">
        <f>VLOOKUP(C1152,Nomen2!$A$1:$E$34,2,0)</f>
        <v>BASSIN DE FÉCAMP</v>
      </c>
      <c r="B1152">
        <f>VLOOKUP(C1152,Nomen2!$A$1:$E$34,3,0)</f>
        <v>28107</v>
      </c>
      <c r="C1152">
        <v>2807</v>
      </c>
      <c r="D1152" t="s">
        <v>435</v>
      </c>
      <c r="E1152">
        <v>1</v>
      </c>
    </row>
    <row r="1153" spans="1:5">
      <c r="A1153" t="str">
        <f>VLOOKUP(C1153,Nomen2!$A$1:$E$34,2,0)</f>
        <v>BASSIN DE FÉCAMP</v>
      </c>
      <c r="B1153">
        <f>VLOOKUP(C1153,Nomen2!$A$1:$E$34,3,0)</f>
        <v>28107</v>
      </c>
      <c r="C1153">
        <v>2807</v>
      </c>
      <c r="D1153" t="s">
        <v>402</v>
      </c>
      <c r="E1153">
        <v>1</v>
      </c>
    </row>
    <row r="1154" spans="1:5">
      <c r="A1154" t="str">
        <f>VLOOKUP(C1154,Nomen2!$A$1:$E$34,2,0)</f>
        <v>BASSIN DE FÉCAMP</v>
      </c>
      <c r="B1154">
        <f>VLOOKUP(C1154,Nomen2!$A$1:$E$34,3,0)</f>
        <v>28107</v>
      </c>
      <c r="C1154">
        <v>2807</v>
      </c>
      <c r="D1154" t="s">
        <v>498</v>
      </c>
      <c r="E1154">
        <v>1</v>
      </c>
    </row>
    <row r="1155" spans="1:5">
      <c r="A1155" t="str">
        <f>VLOOKUP(C1155,Nomen2!$A$1:$E$34,2,0)</f>
        <v>BASSIN DE FÉCAMP</v>
      </c>
      <c r="B1155">
        <f>VLOOKUP(C1155,Nomen2!$A$1:$E$34,3,0)</f>
        <v>28107</v>
      </c>
      <c r="C1155">
        <v>2807</v>
      </c>
      <c r="D1155" t="s">
        <v>285</v>
      </c>
      <c r="E1155">
        <v>1</v>
      </c>
    </row>
    <row r="1156" spans="1:5">
      <c r="A1156" t="str">
        <f>VLOOKUP(C1156,Nomen2!$A$1:$E$34,2,0)</f>
        <v>BASSIN DE FÉCAMP</v>
      </c>
      <c r="B1156">
        <f>VLOOKUP(C1156,Nomen2!$A$1:$E$34,3,0)</f>
        <v>28107</v>
      </c>
      <c r="C1156">
        <v>2807</v>
      </c>
      <c r="D1156" t="s">
        <v>403</v>
      </c>
      <c r="E1156">
        <v>1</v>
      </c>
    </row>
    <row r="1157" spans="1:5">
      <c r="A1157" t="str">
        <f>VLOOKUP(C1157,Nomen2!$A$1:$E$34,2,0)</f>
        <v>BASSIN DE FÉCAMP</v>
      </c>
      <c r="B1157">
        <f>VLOOKUP(C1157,Nomen2!$A$1:$E$34,3,0)</f>
        <v>28107</v>
      </c>
      <c r="C1157">
        <v>2807</v>
      </c>
      <c r="D1157" t="s">
        <v>233</v>
      </c>
      <c r="E1157">
        <v>1</v>
      </c>
    </row>
    <row r="1158" spans="1:5">
      <c r="A1158" t="str">
        <f>VLOOKUP(C1158,Nomen2!$A$1:$E$34,2,0)</f>
        <v>BASSIN DE FÉCAMP</v>
      </c>
      <c r="B1158">
        <f>VLOOKUP(C1158,Nomen2!$A$1:$E$34,3,0)</f>
        <v>28107</v>
      </c>
      <c r="C1158">
        <v>2807</v>
      </c>
      <c r="D1158" t="s">
        <v>186</v>
      </c>
      <c r="E1158">
        <v>1</v>
      </c>
    </row>
    <row r="1159" spans="1:5">
      <c r="A1159" t="str">
        <f>VLOOKUP(C1159,Nomen2!$A$1:$E$34,2,0)</f>
        <v>BASSIN DE FÉCAMP</v>
      </c>
      <c r="B1159">
        <f>VLOOKUP(C1159,Nomen2!$A$1:$E$34,3,0)</f>
        <v>28107</v>
      </c>
      <c r="C1159">
        <v>2807</v>
      </c>
      <c r="D1159" t="s">
        <v>315</v>
      </c>
      <c r="E1159">
        <v>1</v>
      </c>
    </row>
    <row r="1160" spans="1:5">
      <c r="A1160" t="str">
        <f>VLOOKUP(C1160,Nomen2!$A$1:$E$34,2,0)</f>
        <v>BASSIN DE FÉCAMP</v>
      </c>
      <c r="B1160">
        <f>VLOOKUP(C1160,Nomen2!$A$1:$E$34,3,0)</f>
        <v>28107</v>
      </c>
      <c r="C1160">
        <v>2807</v>
      </c>
      <c r="D1160" t="s">
        <v>439</v>
      </c>
      <c r="E1160">
        <v>1</v>
      </c>
    </row>
    <row r="1161" spans="1:5">
      <c r="A1161" t="str">
        <f>VLOOKUP(C1161,Nomen2!$A$1:$E$34,2,0)</f>
        <v>BASSIN DE FÉCAMP</v>
      </c>
      <c r="B1161">
        <f>VLOOKUP(C1161,Nomen2!$A$1:$E$34,3,0)</f>
        <v>28107</v>
      </c>
      <c r="C1161">
        <v>2807</v>
      </c>
      <c r="D1161" t="s">
        <v>259</v>
      </c>
      <c r="E1161">
        <v>1</v>
      </c>
    </row>
    <row r="1162" spans="1:5">
      <c r="A1162" t="str">
        <f>VLOOKUP(C1162,Nomen2!$A$1:$E$34,2,0)</f>
        <v>BASSIN DE FÉCAMP</v>
      </c>
      <c r="B1162">
        <f>VLOOKUP(C1162,Nomen2!$A$1:$E$34,3,0)</f>
        <v>28107</v>
      </c>
      <c r="C1162">
        <v>2807</v>
      </c>
      <c r="D1162" t="s">
        <v>190</v>
      </c>
      <c r="E1162">
        <v>1</v>
      </c>
    </row>
    <row r="1163" spans="1:5">
      <c r="A1163" t="str">
        <f>VLOOKUP(C1163,Nomen2!$A$1:$E$34,2,0)</f>
        <v>BASSIN DE FÉCAMP</v>
      </c>
      <c r="B1163">
        <f>VLOOKUP(C1163,Nomen2!$A$1:$E$34,3,0)</f>
        <v>28107</v>
      </c>
      <c r="C1163">
        <v>2807</v>
      </c>
      <c r="D1163" t="s">
        <v>374</v>
      </c>
      <c r="E1163">
        <v>1</v>
      </c>
    </row>
    <row r="1164" spans="1:5">
      <c r="A1164" t="str">
        <f>VLOOKUP(C1164,Nomen2!$A$1:$E$34,2,0)</f>
        <v>BASSIN DE FÉCAMP</v>
      </c>
      <c r="B1164">
        <f>VLOOKUP(C1164,Nomen2!$A$1:$E$34,3,0)</f>
        <v>28107</v>
      </c>
      <c r="C1164">
        <v>2807</v>
      </c>
      <c r="D1164" t="s">
        <v>234</v>
      </c>
      <c r="E1164">
        <v>1</v>
      </c>
    </row>
    <row r="1165" spans="1:5">
      <c r="A1165" t="str">
        <f>VLOOKUP(C1165,Nomen2!$A$1:$E$34,2,0)</f>
        <v>BASSIN DE FÉCAMP</v>
      </c>
      <c r="B1165">
        <f>VLOOKUP(C1165,Nomen2!$A$1:$E$34,3,0)</f>
        <v>28107</v>
      </c>
      <c r="C1165">
        <v>2807</v>
      </c>
      <c r="D1165" t="s">
        <v>375</v>
      </c>
      <c r="E1165">
        <v>1</v>
      </c>
    </row>
    <row r="1166" spans="1:5">
      <c r="A1166" t="str">
        <f>VLOOKUP(C1166,Nomen2!$A$1:$E$34,2,0)</f>
        <v>BASSIN DE FÉCAMP</v>
      </c>
      <c r="B1166">
        <f>VLOOKUP(C1166,Nomen2!$A$1:$E$34,3,0)</f>
        <v>28107</v>
      </c>
      <c r="C1166">
        <v>2807</v>
      </c>
      <c r="D1166" t="s">
        <v>444</v>
      </c>
      <c r="E1166">
        <v>1</v>
      </c>
    </row>
    <row r="1167" spans="1:5">
      <c r="A1167" t="str">
        <f>VLOOKUP(C1167,Nomen2!$A$1:$E$34,2,0)</f>
        <v>BASSIN DE FÉCAMP</v>
      </c>
      <c r="B1167">
        <f>VLOOKUP(C1167,Nomen2!$A$1:$E$34,3,0)</f>
        <v>28107</v>
      </c>
      <c r="C1167">
        <v>2807</v>
      </c>
      <c r="D1167" t="s">
        <v>605</v>
      </c>
      <c r="E1167">
        <v>1</v>
      </c>
    </row>
    <row r="1168" spans="1:5">
      <c r="A1168" t="str">
        <f>VLOOKUP(C1168,Nomen2!$A$1:$E$34,2,0)</f>
        <v>BASSIN DE FÉCAMP</v>
      </c>
      <c r="B1168">
        <f>VLOOKUP(C1168,Nomen2!$A$1:$E$34,3,0)</f>
        <v>28107</v>
      </c>
      <c r="C1168">
        <v>2807</v>
      </c>
      <c r="D1168" t="s">
        <v>352</v>
      </c>
      <c r="E1168">
        <v>1</v>
      </c>
    </row>
    <row r="1169" spans="1:5">
      <c r="A1169" t="str">
        <f>VLOOKUP(C1169,Nomen2!$A$1:$E$34,2,0)</f>
        <v>BASSIN DE FÉCAMP</v>
      </c>
      <c r="B1169">
        <f>VLOOKUP(C1169,Nomen2!$A$1:$E$34,3,0)</f>
        <v>28107</v>
      </c>
      <c r="C1169">
        <v>2807</v>
      </c>
      <c r="D1169" t="s">
        <v>300</v>
      </c>
      <c r="E1169">
        <v>1</v>
      </c>
    </row>
    <row r="1170" spans="1:5">
      <c r="A1170" t="str">
        <f>VLOOKUP(C1170,Nomen2!$A$1:$E$34,2,0)</f>
        <v>BASSIN DE FÉCAMP</v>
      </c>
      <c r="B1170">
        <f>VLOOKUP(C1170,Nomen2!$A$1:$E$34,3,0)</f>
        <v>28107</v>
      </c>
      <c r="C1170">
        <v>2807</v>
      </c>
      <c r="D1170" t="s">
        <v>252</v>
      </c>
      <c r="E1170">
        <v>1</v>
      </c>
    </row>
    <row r="1171" spans="1:5">
      <c r="A1171" t="str">
        <f>VLOOKUP(C1171,Nomen2!$A$1:$E$34,2,0)</f>
        <v>BASSIN DE FÉCAMP</v>
      </c>
      <c r="B1171">
        <f>VLOOKUP(C1171,Nomen2!$A$1:$E$34,3,0)</f>
        <v>28107</v>
      </c>
      <c r="C1171">
        <v>2807</v>
      </c>
      <c r="D1171" t="s">
        <v>261</v>
      </c>
      <c r="E1171">
        <v>1</v>
      </c>
    </row>
    <row r="1172" spans="1:5">
      <c r="A1172" t="str">
        <f>VLOOKUP(C1172,Nomen2!$A$1:$E$34,2,0)</f>
        <v>BASSIN DE FÉCAMP</v>
      </c>
      <c r="B1172">
        <f>VLOOKUP(C1172,Nomen2!$A$1:$E$34,3,0)</f>
        <v>28107</v>
      </c>
      <c r="C1172">
        <v>2807</v>
      </c>
      <c r="D1172" t="s">
        <v>199</v>
      </c>
      <c r="E1172">
        <v>1</v>
      </c>
    </row>
    <row r="1173" spans="1:5">
      <c r="A1173" t="str">
        <f>VLOOKUP(C1173,Nomen2!$A$1:$E$34,2,0)</f>
        <v>BASSIN DE FÉCAMP</v>
      </c>
      <c r="B1173">
        <f>VLOOKUP(C1173,Nomen2!$A$1:$E$34,3,0)</f>
        <v>28107</v>
      </c>
      <c r="C1173">
        <v>2807</v>
      </c>
      <c r="D1173" t="s">
        <v>231</v>
      </c>
      <c r="E1173">
        <v>1</v>
      </c>
    </row>
    <row r="1174" spans="1:5">
      <c r="A1174" t="str">
        <f>VLOOKUP(C1174,Nomen2!$A$1:$E$34,2,0)</f>
        <v>BASSIN DE FÉCAMP</v>
      </c>
      <c r="B1174">
        <f>VLOOKUP(C1174,Nomen2!$A$1:$E$34,3,0)</f>
        <v>28107</v>
      </c>
      <c r="C1174">
        <v>2807</v>
      </c>
      <c r="D1174" t="s">
        <v>242</v>
      </c>
      <c r="E1174">
        <v>1</v>
      </c>
    </row>
    <row r="1175" spans="1:5">
      <c r="A1175" t="str">
        <f>VLOOKUP(C1175,Nomen2!$A$1:$E$34,2,0)</f>
        <v>BASSIN DE FÉCAMP</v>
      </c>
      <c r="B1175">
        <f>VLOOKUP(C1175,Nomen2!$A$1:$E$34,3,0)</f>
        <v>28107</v>
      </c>
      <c r="C1175">
        <v>2807</v>
      </c>
      <c r="D1175" t="s">
        <v>219</v>
      </c>
      <c r="E1175">
        <v>1</v>
      </c>
    </row>
    <row r="1176" spans="1:5">
      <c r="A1176" t="str">
        <f>VLOOKUP(C1176,Nomen2!$A$1:$E$34,2,0)</f>
        <v>BASSIN DE FÉCAMP</v>
      </c>
      <c r="B1176">
        <f>VLOOKUP(C1176,Nomen2!$A$1:$E$34,3,0)</f>
        <v>28107</v>
      </c>
      <c r="C1176">
        <v>2807</v>
      </c>
      <c r="D1176" t="s">
        <v>382</v>
      </c>
      <c r="E1176">
        <v>1</v>
      </c>
    </row>
    <row r="1177" spans="1:5">
      <c r="A1177" t="str">
        <f>VLOOKUP(C1177,Nomen2!$A$1:$E$34,2,0)</f>
        <v>BASSIN DE FÉCAMP</v>
      </c>
      <c r="B1177">
        <f>VLOOKUP(C1177,Nomen2!$A$1:$E$34,3,0)</f>
        <v>28107</v>
      </c>
      <c r="C1177">
        <v>2807</v>
      </c>
      <c r="D1177" t="s">
        <v>283</v>
      </c>
      <c r="E1177">
        <v>1</v>
      </c>
    </row>
    <row r="1178" spans="1:5">
      <c r="A1178" t="str">
        <f>VLOOKUP(C1178,Nomen2!$A$1:$E$34,2,0)</f>
        <v>BASSIN DE FÉCAMP</v>
      </c>
      <c r="B1178">
        <f>VLOOKUP(C1178,Nomen2!$A$1:$E$34,3,0)</f>
        <v>28107</v>
      </c>
      <c r="C1178">
        <v>2807</v>
      </c>
      <c r="D1178" t="s">
        <v>454</v>
      </c>
      <c r="E1178">
        <v>1</v>
      </c>
    </row>
    <row r="1179" spans="1:5">
      <c r="A1179" t="str">
        <f>VLOOKUP(C1179,Nomen2!$A$1:$E$34,2,0)</f>
        <v>BASSIN DE FÉCAMP</v>
      </c>
      <c r="B1179">
        <f>VLOOKUP(C1179,Nomen2!$A$1:$E$34,3,0)</f>
        <v>28107</v>
      </c>
      <c r="C1179">
        <v>2807</v>
      </c>
      <c r="D1179" t="s">
        <v>581</v>
      </c>
      <c r="E1179">
        <v>1</v>
      </c>
    </row>
    <row r="1180" spans="1:5">
      <c r="A1180" t="str">
        <f>VLOOKUP(C1180,Nomen2!$A$1:$E$34,2,0)</f>
        <v>BASSIN DE FÉCAMP</v>
      </c>
      <c r="B1180">
        <f>VLOOKUP(C1180,Nomen2!$A$1:$E$34,3,0)</f>
        <v>28107</v>
      </c>
      <c r="C1180">
        <v>2807</v>
      </c>
      <c r="D1180" t="s">
        <v>266</v>
      </c>
      <c r="E1180">
        <v>1</v>
      </c>
    </row>
    <row r="1181" spans="1:5">
      <c r="A1181" t="str">
        <f>VLOOKUP(C1181,Nomen2!$A$1:$E$34,2,0)</f>
        <v>BASSIN DE FÉCAMP</v>
      </c>
      <c r="B1181">
        <f>VLOOKUP(C1181,Nomen2!$A$1:$E$34,3,0)</f>
        <v>28107</v>
      </c>
      <c r="C1181">
        <v>2807</v>
      </c>
      <c r="D1181" t="s">
        <v>531</v>
      </c>
      <c r="E1181">
        <v>1</v>
      </c>
    </row>
    <row r="1182" spans="1:5">
      <c r="A1182" t="str">
        <f>VLOOKUP(C1182,Nomen2!$A$1:$E$34,2,0)</f>
        <v>BASSIN DE FÉCAMP</v>
      </c>
      <c r="B1182">
        <f>VLOOKUP(C1182,Nomen2!$A$1:$E$34,3,0)</f>
        <v>28107</v>
      </c>
      <c r="C1182">
        <v>2807</v>
      </c>
      <c r="D1182" t="s">
        <v>458</v>
      </c>
      <c r="E1182">
        <v>1</v>
      </c>
    </row>
    <row r="1183" spans="1:5">
      <c r="A1183" t="str">
        <f>VLOOKUP(C1183,Nomen2!$A$1:$E$34,2,0)</f>
        <v>BASSIN DE FÉCAMP</v>
      </c>
      <c r="B1183">
        <f>VLOOKUP(C1183,Nomen2!$A$1:$E$34,3,0)</f>
        <v>28107</v>
      </c>
      <c r="C1183">
        <v>2807</v>
      </c>
      <c r="D1183" t="s">
        <v>302</v>
      </c>
      <c r="E1183">
        <v>1</v>
      </c>
    </row>
    <row r="1184" spans="1:5">
      <c r="A1184" t="str">
        <f>VLOOKUP(C1184,Nomen2!$A$1:$E$34,2,0)</f>
        <v>BASSIN DE FÉCAMP</v>
      </c>
      <c r="B1184">
        <f>VLOOKUP(C1184,Nomen2!$A$1:$E$34,3,0)</f>
        <v>28107</v>
      </c>
      <c r="C1184">
        <v>2807</v>
      </c>
      <c r="D1184" t="s">
        <v>287</v>
      </c>
      <c r="E1184">
        <v>1</v>
      </c>
    </row>
    <row r="1185" spans="1:5">
      <c r="A1185" t="str">
        <f>VLOOKUP(C1185,Nomen2!$A$1:$E$34,2,0)</f>
        <v>BASSIN DE FÉCAMP</v>
      </c>
      <c r="B1185">
        <f>VLOOKUP(C1185,Nomen2!$A$1:$E$34,3,0)</f>
        <v>28107</v>
      </c>
      <c r="C1185">
        <v>2807</v>
      </c>
      <c r="D1185" t="s">
        <v>228</v>
      </c>
      <c r="E1185">
        <v>1</v>
      </c>
    </row>
    <row r="1186" spans="1:5">
      <c r="A1186" t="str">
        <f>VLOOKUP(C1186,Nomen2!$A$1:$E$34,2,0)</f>
        <v>BASSIN DE FÉCAMP</v>
      </c>
      <c r="B1186">
        <f>VLOOKUP(C1186,Nomen2!$A$1:$E$34,3,0)</f>
        <v>28107</v>
      </c>
      <c r="C1186">
        <v>2807</v>
      </c>
      <c r="D1186" t="s">
        <v>288</v>
      </c>
      <c r="E1186">
        <v>1</v>
      </c>
    </row>
    <row r="1187" spans="1:5">
      <c r="A1187" t="str">
        <f>VLOOKUP(C1187,Nomen2!$A$1:$E$34,2,0)</f>
        <v>BASSIN DE FÉCAMP</v>
      </c>
      <c r="B1187">
        <f>VLOOKUP(C1187,Nomen2!$A$1:$E$34,3,0)</f>
        <v>28107</v>
      </c>
      <c r="C1187">
        <v>2807</v>
      </c>
      <c r="D1187" t="s">
        <v>386</v>
      </c>
      <c r="E1187">
        <v>1</v>
      </c>
    </row>
    <row r="1188" spans="1:5">
      <c r="A1188" t="str">
        <f>VLOOKUP(C1188,Nomen2!$A$1:$E$34,2,0)</f>
        <v>BASSIN DE FÉCAMP</v>
      </c>
      <c r="B1188">
        <f>VLOOKUP(C1188,Nomen2!$A$1:$E$34,3,0)</f>
        <v>28107</v>
      </c>
      <c r="C1188">
        <v>2807</v>
      </c>
      <c r="D1188" t="s">
        <v>387</v>
      </c>
      <c r="E1188">
        <v>1</v>
      </c>
    </row>
    <row r="1189" spans="1:5">
      <c r="A1189" t="str">
        <f>VLOOKUP(C1189,Nomen2!$A$1:$E$34,2,0)</f>
        <v>BASSIN DE FÉCAMP</v>
      </c>
      <c r="B1189">
        <f>VLOOKUP(C1189,Nomen2!$A$1:$E$34,3,0)</f>
        <v>28107</v>
      </c>
      <c r="C1189">
        <v>2807</v>
      </c>
      <c r="D1189" t="s">
        <v>1083</v>
      </c>
      <c r="E1189">
        <v>1</v>
      </c>
    </row>
    <row r="1190" spans="1:5">
      <c r="A1190" t="str">
        <f>VLOOKUP(C1190,Nomen2!$A$1:$E$34,2,0)</f>
        <v>BASSIN DE FÉCAMP</v>
      </c>
      <c r="B1190">
        <f>VLOOKUP(C1190,Nomen2!$A$1:$E$34,3,0)</f>
        <v>28107</v>
      </c>
      <c r="C1190">
        <v>2807</v>
      </c>
      <c r="D1190" t="s">
        <v>319</v>
      </c>
      <c r="E1190">
        <v>1</v>
      </c>
    </row>
    <row r="1191" spans="1:5">
      <c r="A1191" t="str">
        <f>VLOOKUP(C1191,Nomen2!$A$1:$E$34,2,0)</f>
        <v>BASSIN DE FÉCAMP</v>
      </c>
      <c r="B1191">
        <f>VLOOKUP(C1191,Nomen2!$A$1:$E$34,3,0)</f>
        <v>28107</v>
      </c>
      <c r="C1191">
        <v>2807</v>
      </c>
      <c r="D1191" t="s">
        <v>412</v>
      </c>
      <c r="E1191">
        <v>1</v>
      </c>
    </row>
    <row r="1192" spans="1:5">
      <c r="A1192" t="str">
        <f>VLOOKUP(C1192,Nomen2!$A$1:$E$34,2,0)</f>
        <v>BASSIN DE FÉCAMP</v>
      </c>
      <c r="B1192">
        <f>VLOOKUP(C1192,Nomen2!$A$1:$E$34,3,0)</f>
        <v>28107</v>
      </c>
      <c r="C1192">
        <v>2807</v>
      </c>
      <c r="D1192" t="s">
        <v>539</v>
      </c>
      <c r="E1192">
        <v>1</v>
      </c>
    </row>
    <row r="1193" spans="1:5">
      <c r="A1193" t="str">
        <f>VLOOKUP(C1193,Nomen2!$A$1:$E$34,2,0)</f>
        <v>BASSIN DE FÉCAMP</v>
      </c>
      <c r="B1193">
        <f>VLOOKUP(C1193,Nomen2!$A$1:$E$34,3,0)</f>
        <v>28107</v>
      </c>
      <c r="C1193">
        <v>2807</v>
      </c>
      <c r="D1193" t="s">
        <v>540</v>
      </c>
      <c r="E1193">
        <v>1</v>
      </c>
    </row>
    <row r="1194" spans="1:5">
      <c r="A1194" t="str">
        <f>VLOOKUP(C1194,Nomen2!$A$1:$E$34,2,0)</f>
        <v>BASSIN DE FÉCAMP</v>
      </c>
      <c r="B1194">
        <f>VLOOKUP(C1194,Nomen2!$A$1:$E$34,3,0)</f>
        <v>28107</v>
      </c>
      <c r="C1194">
        <v>2807</v>
      </c>
      <c r="D1194" t="s">
        <v>335</v>
      </c>
      <c r="E1194">
        <v>1</v>
      </c>
    </row>
    <row r="1195" spans="1:5">
      <c r="A1195" t="str">
        <f>VLOOKUP(C1195,Nomen2!$A$1:$E$34,2,0)</f>
        <v>BASSIN DE FÉCAMP</v>
      </c>
      <c r="B1195">
        <f>VLOOKUP(C1195,Nomen2!$A$1:$E$34,3,0)</f>
        <v>28107</v>
      </c>
      <c r="C1195">
        <v>2807</v>
      </c>
      <c r="D1195" t="s">
        <v>465</v>
      </c>
      <c r="E1195">
        <v>1</v>
      </c>
    </row>
    <row r="1196" spans="1:5">
      <c r="A1196" t="str">
        <f>VLOOKUP(C1196,Nomen2!$A$1:$E$34,2,0)</f>
        <v>BASSIN DE FÉCAMP</v>
      </c>
      <c r="B1196">
        <f>VLOOKUP(C1196,Nomen2!$A$1:$E$34,3,0)</f>
        <v>28107</v>
      </c>
      <c r="C1196">
        <v>2807</v>
      </c>
      <c r="D1196" t="s">
        <v>548</v>
      </c>
      <c r="E1196">
        <v>1</v>
      </c>
    </row>
    <row r="1197" spans="1:5">
      <c r="A1197" t="str">
        <f>VLOOKUP(C1197,Nomen2!$A$1:$E$34,2,0)</f>
        <v>BASSIN DE FÉCAMP</v>
      </c>
      <c r="B1197">
        <f>VLOOKUP(C1197,Nomen2!$A$1:$E$34,3,0)</f>
        <v>28107</v>
      </c>
      <c r="C1197">
        <v>2807</v>
      </c>
      <c r="D1197" t="s">
        <v>417</v>
      </c>
      <c r="E1197">
        <v>1</v>
      </c>
    </row>
    <row r="1198" spans="1:5">
      <c r="A1198" t="str">
        <f>VLOOKUP(C1198,Nomen2!$A$1:$E$34,2,0)</f>
        <v>BASSIN DE FÉCAMP</v>
      </c>
      <c r="B1198">
        <f>VLOOKUP(C1198,Nomen2!$A$1:$E$34,3,0)</f>
        <v>28107</v>
      </c>
      <c r="C1198">
        <v>2807</v>
      </c>
      <c r="D1198" t="s">
        <v>391</v>
      </c>
      <c r="E1198">
        <v>1</v>
      </c>
    </row>
    <row r="1199" spans="1:5">
      <c r="A1199" t="str">
        <f>VLOOKUP(C1199,Nomen2!$A$1:$E$34,2,0)</f>
        <v>BASSIN DE FÉCAMP</v>
      </c>
      <c r="B1199">
        <f>VLOOKUP(C1199,Nomen2!$A$1:$E$34,3,0)</f>
        <v>28107</v>
      </c>
      <c r="C1199">
        <v>2807</v>
      </c>
      <c r="D1199" t="s">
        <v>298</v>
      </c>
      <c r="E1199">
        <v>1</v>
      </c>
    </row>
    <row r="1200" spans="1:5">
      <c r="A1200" t="str">
        <f>VLOOKUP(C1200,Nomen2!$A$1:$E$34,2,0)</f>
        <v>BASSIN DE FÉCAMP</v>
      </c>
      <c r="B1200">
        <f>VLOOKUP(C1200,Nomen2!$A$1:$E$34,3,0)</f>
        <v>28107</v>
      </c>
      <c r="C1200">
        <v>2807</v>
      </c>
      <c r="D1200" t="s">
        <v>468</v>
      </c>
      <c r="E1200">
        <v>1</v>
      </c>
    </row>
    <row r="1201" spans="1:5">
      <c r="A1201" t="str">
        <f>VLOOKUP(C1201,Nomen2!$A$1:$E$34,2,0)</f>
        <v>BASSIN DE FÉCAMP</v>
      </c>
      <c r="B1201">
        <f>VLOOKUP(C1201,Nomen2!$A$1:$E$34,3,0)</f>
        <v>28107</v>
      </c>
      <c r="C1201">
        <v>2807</v>
      </c>
      <c r="D1201" t="s">
        <v>262</v>
      </c>
      <c r="E1201">
        <v>1</v>
      </c>
    </row>
    <row r="1202" spans="1:5">
      <c r="A1202" t="str">
        <f>VLOOKUP(C1202,Nomen2!$A$1:$E$34,2,0)</f>
        <v>BASSIN DE FÉCAMP</v>
      </c>
      <c r="B1202">
        <f>VLOOKUP(C1202,Nomen2!$A$1:$E$34,3,0)</f>
        <v>28107</v>
      </c>
      <c r="C1202">
        <v>2807</v>
      </c>
      <c r="D1202" t="s">
        <v>244</v>
      </c>
      <c r="E1202">
        <v>1</v>
      </c>
    </row>
    <row r="1203" spans="1:5">
      <c r="A1203" t="str">
        <f>VLOOKUP(C1203,Nomen2!$A$1:$E$34,2,0)</f>
        <v>BASSIN DE FÉCAMP</v>
      </c>
      <c r="B1203">
        <f>VLOOKUP(C1203,Nomen2!$A$1:$E$34,3,0)</f>
        <v>28107</v>
      </c>
      <c r="C1203">
        <v>2807</v>
      </c>
      <c r="D1203" t="s">
        <v>243</v>
      </c>
      <c r="E1203">
        <v>1</v>
      </c>
    </row>
    <row r="1204" spans="1:5">
      <c r="A1204" t="str">
        <f>VLOOKUP(C1204,Nomen2!$A$1:$E$34,2,0)</f>
        <v>BASSIN DE FÉCAMP</v>
      </c>
      <c r="B1204">
        <f>VLOOKUP(C1204,Nomen2!$A$1:$E$34,3,0)</f>
        <v>28107</v>
      </c>
      <c r="C1204">
        <v>2807</v>
      </c>
      <c r="D1204" t="s">
        <v>305</v>
      </c>
      <c r="E1204">
        <v>1</v>
      </c>
    </row>
    <row r="1205" spans="1:5">
      <c r="A1205" t="str">
        <f>VLOOKUP(C1205,Nomen2!$A$1:$E$34,2,0)</f>
        <v>BASSIN DE FÉCAMP</v>
      </c>
      <c r="B1205">
        <f>VLOOKUP(C1205,Nomen2!$A$1:$E$34,3,0)</f>
        <v>28107</v>
      </c>
      <c r="C1205">
        <v>2807</v>
      </c>
      <c r="D1205" t="s">
        <v>642</v>
      </c>
      <c r="E1205">
        <v>1</v>
      </c>
    </row>
    <row r="1206" spans="1:5">
      <c r="A1206" t="str">
        <f>VLOOKUP(C1206,Nomen2!$A$1:$E$34,2,0)</f>
        <v>BASSIN DE FÉCAMP</v>
      </c>
      <c r="B1206">
        <f>VLOOKUP(C1206,Nomen2!$A$1:$E$34,3,0)</f>
        <v>28107</v>
      </c>
      <c r="C1206">
        <v>2807</v>
      </c>
      <c r="D1206" t="s">
        <v>338</v>
      </c>
      <c r="E1206">
        <v>1</v>
      </c>
    </row>
    <row r="1207" spans="1:5">
      <c r="A1207" t="str">
        <f>VLOOKUP(C1207,Nomen2!$A$1:$E$34,2,0)</f>
        <v>BASSIN DE FÉCAMP</v>
      </c>
      <c r="B1207">
        <f>VLOOKUP(C1207,Nomen2!$A$1:$E$34,3,0)</f>
        <v>28107</v>
      </c>
      <c r="C1207">
        <v>2807</v>
      </c>
      <c r="D1207" t="s">
        <v>310</v>
      </c>
      <c r="E1207">
        <v>1</v>
      </c>
    </row>
    <row r="1208" spans="1:5">
      <c r="A1208" t="str">
        <f>VLOOKUP(C1208,Nomen2!$A$1:$E$34,2,0)</f>
        <v>BASSIN DE FÉCAMP</v>
      </c>
      <c r="B1208">
        <f>VLOOKUP(C1208,Nomen2!$A$1:$E$34,3,0)</f>
        <v>28107</v>
      </c>
      <c r="C1208">
        <v>2807</v>
      </c>
      <c r="D1208" t="s">
        <v>569</v>
      </c>
      <c r="E1208">
        <v>1</v>
      </c>
    </row>
    <row r="1209" spans="1:5">
      <c r="A1209" t="str">
        <f>VLOOKUP(C1209,Nomen2!$A$1:$E$34,2,0)</f>
        <v>BASSIN DE FÉCAMP</v>
      </c>
      <c r="B1209">
        <f>VLOOKUP(C1209,Nomen2!$A$1:$E$34,3,0)</f>
        <v>28107</v>
      </c>
      <c r="C1209">
        <v>2807</v>
      </c>
      <c r="D1209" t="s">
        <v>257</v>
      </c>
      <c r="E1209">
        <v>0</v>
      </c>
    </row>
    <row r="1210" spans="1:5">
      <c r="A1210" t="str">
        <f>VLOOKUP(C1210,Nomen2!$A$1:$E$34,2,0)</f>
        <v>BASSIN DE FÉCAMP</v>
      </c>
      <c r="B1210">
        <f>VLOOKUP(C1210,Nomen2!$A$1:$E$34,3,0)</f>
        <v>28107</v>
      </c>
      <c r="C1210">
        <v>2807</v>
      </c>
      <c r="D1210" t="s">
        <v>232</v>
      </c>
      <c r="E1210">
        <v>0</v>
      </c>
    </row>
    <row r="1211" spans="1:5">
      <c r="A1211" t="str">
        <f>VLOOKUP(C1211,Nomen2!$A$1:$E$34,2,0)</f>
        <v>BASSIN DE FÉCAMP</v>
      </c>
      <c r="B1211">
        <f>VLOOKUP(C1211,Nomen2!$A$1:$E$34,3,0)</f>
        <v>28107</v>
      </c>
      <c r="C1211">
        <v>2807</v>
      </c>
      <c r="D1211" t="s">
        <v>270</v>
      </c>
      <c r="E1211">
        <v>0</v>
      </c>
    </row>
    <row r="1212" spans="1:5">
      <c r="A1212" t="str">
        <f>VLOOKUP(C1212,Nomen2!$A$1:$E$34,2,0)</f>
        <v>BASSIN DE FÉCAMP</v>
      </c>
      <c r="B1212">
        <f>VLOOKUP(C1212,Nomen2!$A$1:$E$34,3,0)</f>
        <v>28107</v>
      </c>
      <c r="C1212">
        <v>2807</v>
      </c>
      <c r="D1212" t="s">
        <v>224</v>
      </c>
      <c r="E1212">
        <v>0</v>
      </c>
    </row>
    <row r="1213" spans="1:5">
      <c r="A1213" t="str">
        <f>VLOOKUP(C1213,Nomen2!$A$1:$E$34,2,0)</f>
        <v>BASSIN DE FÉCAMP</v>
      </c>
      <c r="B1213">
        <f>VLOOKUP(C1213,Nomen2!$A$1:$E$34,3,0)</f>
        <v>28107</v>
      </c>
      <c r="C1213">
        <v>2807</v>
      </c>
      <c r="D1213" t="s">
        <v>271</v>
      </c>
      <c r="E1213">
        <v>0</v>
      </c>
    </row>
    <row r="1214" spans="1:5">
      <c r="A1214" t="str">
        <f>VLOOKUP(C1214,Nomen2!$A$1:$E$34,2,0)</f>
        <v>BASSIN DE FÉCAMP</v>
      </c>
      <c r="B1214">
        <f>VLOOKUP(C1214,Nomen2!$A$1:$E$34,3,0)</f>
        <v>28107</v>
      </c>
      <c r="C1214">
        <v>2807</v>
      </c>
      <c r="D1214" t="s">
        <v>405</v>
      </c>
      <c r="E1214">
        <v>0</v>
      </c>
    </row>
    <row r="1215" spans="1:5">
      <c r="A1215" t="str">
        <f>VLOOKUP(C1215,Nomen2!$A$1:$E$34,2,0)</f>
        <v>BASSIN DE FÉCAMP</v>
      </c>
      <c r="B1215">
        <f>VLOOKUP(C1215,Nomen2!$A$1:$E$34,3,0)</f>
        <v>28107</v>
      </c>
      <c r="C1215">
        <v>2807</v>
      </c>
      <c r="D1215" t="s">
        <v>347</v>
      </c>
      <c r="E1215">
        <v>0</v>
      </c>
    </row>
    <row r="1216" spans="1:5">
      <c r="A1216" t="str">
        <f>VLOOKUP(C1216,Nomen2!$A$1:$E$34,2,0)</f>
        <v>BASSIN DE FÉCAMP</v>
      </c>
      <c r="B1216">
        <f>VLOOKUP(C1216,Nomen2!$A$1:$E$34,3,0)</f>
        <v>28107</v>
      </c>
      <c r="C1216">
        <v>2807</v>
      </c>
      <c r="D1216" t="s">
        <v>280</v>
      </c>
      <c r="E1216">
        <v>0</v>
      </c>
    </row>
    <row r="1217" spans="1:5">
      <c r="A1217" t="str">
        <f>VLOOKUP(C1217,Nomen2!$A$1:$E$34,2,0)</f>
        <v>BASSIN DE FÉCAMP</v>
      </c>
      <c r="B1217">
        <f>VLOOKUP(C1217,Nomen2!$A$1:$E$34,3,0)</f>
        <v>28107</v>
      </c>
      <c r="C1217">
        <v>2807</v>
      </c>
      <c r="D1217" t="s">
        <v>248</v>
      </c>
      <c r="E1217">
        <v>0</v>
      </c>
    </row>
    <row r="1218" spans="1:5">
      <c r="A1218" t="str">
        <f>VLOOKUP(C1218,Nomen2!$A$1:$E$34,2,0)</f>
        <v>BASSIN DE FÉCAMP</v>
      </c>
      <c r="B1218">
        <f>VLOOKUP(C1218,Nomen2!$A$1:$E$34,3,0)</f>
        <v>28107</v>
      </c>
      <c r="C1218">
        <v>2807</v>
      </c>
      <c r="D1218" t="s">
        <v>357</v>
      </c>
      <c r="E1218">
        <v>0</v>
      </c>
    </row>
    <row r="1219" spans="1:5">
      <c r="A1219" t="str">
        <f>VLOOKUP(C1219,Nomen2!$A$1:$E$34,2,0)</f>
        <v>BASSIN DE FÉCAMP</v>
      </c>
      <c r="B1219">
        <f>VLOOKUP(C1219,Nomen2!$A$1:$E$34,3,0)</f>
        <v>28107</v>
      </c>
      <c r="C1219">
        <v>2807</v>
      </c>
      <c r="D1219" t="s">
        <v>469</v>
      </c>
      <c r="E1219">
        <v>0</v>
      </c>
    </row>
    <row r="1220" spans="1:5">
      <c r="A1220" t="str">
        <f>VLOOKUP(C1220,Nomen2!$A$1:$E$34,2,0)</f>
        <v>BASSIN DE FÉCAMP</v>
      </c>
      <c r="B1220">
        <f>VLOOKUP(C1220,Nomen2!$A$1:$E$34,3,0)</f>
        <v>28107</v>
      </c>
      <c r="C1220">
        <v>2807</v>
      </c>
      <c r="D1220" t="s">
        <v>418</v>
      </c>
      <c r="E1220">
        <v>0</v>
      </c>
    </row>
    <row r="1221" spans="1:5">
      <c r="A1221" t="str">
        <f>VLOOKUP(C1221,Nomen2!$A$1:$E$34,2,0)</f>
        <v>BASSIN DE FÉCAMP</v>
      </c>
      <c r="B1221">
        <f>VLOOKUP(C1221,Nomen2!$A$1:$E$34,3,0)</f>
        <v>28107</v>
      </c>
      <c r="C1221">
        <v>2807</v>
      </c>
      <c r="D1221" t="s">
        <v>275</v>
      </c>
      <c r="E1221">
        <v>0</v>
      </c>
    </row>
    <row r="1222" spans="1:5">
      <c r="A1222" t="str">
        <f>VLOOKUP(C1222,Nomen2!$A$1:$E$34,2,0)</f>
        <v>BASSIN DE LILLEBONNE</v>
      </c>
      <c r="B1222">
        <f>VLOOKUP(C1222,Nomen2!$A$1:$E$34,3,0)</f>
        <v>28108</v>
      </c>
      <c r="C1222">
        <v>2808</v>
      </c>
      <c r="D1222" t="s">
        <v>188</v>
      </c>
      <c r="E1222">
        <v>38</v>
      </c>
    </row>
    <row r="1223" spans="1:5">
      <c r="A1223" t="str">
        <f>VLOOKUP(C1223,Nomen2!$A$1:$E$34,2,0)</f>
        <v>BASSIN DE LILLEBONNE</v>
      </c>
      <c r="B1223">
        <f>VLOOKUP(C1223,Nomen2!$A$1:$E$34,3,0)</f>
        <v>28108</v>
      </c>
      <c r="C1223">
        <v>2808</v>
      </c>
      <c r="D1223" t="s">
        <v>183</v>
      </c>
      <c r="E1223">
        <v>32</v>
      </c>
    </row>
    <row r="1224" spans="1:5">
      <c r="A1224" t="str">
        <f>VLOOKUP(C1224,Nomen2!$A$1:$E$34,2,0)</f>
        <v>BASSIN DE LILLEBONNE</v>
      </c>
      <c r="B1224">
        <f>VLOOKUP(C1224,Nomen2!$A$1:$E$34,3,0)</f>
        <v>28108</v>
      </c>
      <c r="C1224">
        <v>2808</v>
      </c>
      <c r="D1224" t="s">
        <v>175</v>
      </c>
      <c r="E1224">
        <v>25</v>
      </c>
    </row>
    <row r="1225" spans="1:5">
      <c r="A1225" t="str">
        <f>VLOOKUP(C1225,Nomen2!$A$1:$E$34,2,0)</f>
        <v>BASSIN DE LILLEBONNE</v>
      </c>
      <c r="B1225">
        <f>VLOOKUP(C1225,Nomen2!$A$1:$E$34,3,0)</f>
        <v>28108</v>
      </c>
      <c r="C1225">
        <v>2808</v>
      </c>
      <c r="D1225" t="s">
        <v>176</v>
      </c>
      <c r="E1225">
        <v>21</v>
      </c>
    </row>
    <row r="1226" spans="1:5">
      <c r="A1226" t="str">
        <f>VLOOKUP(C1226,Nomen2!$A$1:$E$34,2,0)</f>
        <v>BASSIN DE LILLEBONNE</v>
      </c>
      <c r="B1226">
        <f>VLOOKUP(C1226,Nomen2!$A$1:$E$34,3,0)</f>
        <v>28108</v>
      </c>
      <c r="C1226">
        <v>2808</v>
      </c>
      <c r="D1226" t="s">
        <v>193</v>
      </c>
      <c r="E1226">
        <v>17</v>
      </c>
    </row>
    <row r="1227" spans="1:5">
      <c r="A1227" t="str">
        <f>VLOOKUP(C1227,Nomen2!$A$1:$E$34,2,0)</f>
        <v>BASSIN DE LILLEBONNE</v>
      </c>
      <c r="B1227">
        <f>VLOOKUP(C1227,Nomen2!$A$1:$E$34,3,0)</f>
        <v>28108</v>
      </c>
      <c r="C1227">
        <v>2808</v>
      </c>
      <c r="D1227" t="s">
        <v>185</v>
      </c>
      <c r="E1227">
        <v>17</v>
      </c>
    </row>
    <row r="1228" spans="1:5">
      <c r="A1228" t="str">
        <f>VLOOKUP(C1228,Nomen2!$A$1:$E$34,2,0)</f>
        <v>BASSIN DE LILLEBONNE</v>
      </c>
      <c r="B1228">
        <f>VLOOKUP(C1228,Nomen2!$A$1:$E$34,3,0)</f>
        <v>28108</v>
      </c>
      <c r="C1228">
        <v>2808</v>
      </c>
      <c r="D1228" t="s">
        <v>195</v>
      </c>
      <c r="E1228">
        <v>16</v>
      </c>
    </row>
    <row r="1229" spans="1:5">
      <c r="A1229" t="str">
        <f>VLOOKUP(C1229,Nomen2!$A$1:$E$34,2,0)</f>
        <v>BASSIN DE LILLEBONNE</v>
      </c>
      <c r="B1229">
        <f>VLOOKUP(C1229,Nomen2!$A$1:$E$34,3,0)</f>
        <v>28108</v>
      </c>
      <c r="C1229">
        <v>2808</v>
      </c>
      <c r="D1229" t="s">
        <v>178</v>
      </c>
      <c r="E1229">
        <v>15</v>
      </c>
    </row>
    <row r="1230" spans="1:5">
      <c r="A1230" t="str">
        <f>VLOOKUP(C1230,Nomen2!$A$1:$E$34,2,0)</f>
        <v>BASSIN DE LILLEBONNE</v>
      </c>
      <c r="B1230">
        <f>VLOOKUP(C1230,Nomen2!$A$1:$E$34,3,0)</f>
        <v>28108</v>
      </c>
      <c r="C1230">
        <v>2808</v>
      </c>
      <c r="D1230" t="s">
        <v>180</v>
      </c>
      <c r="E1230">
        <v>14</v>
      </c>
    </row>
    <row r="1231" spans="1:5">
      <c r="A1231" t="str">
        <f>VLOOKUP(C1231,Nomen2!$A$1:$E$34,2,0)</f>
        <v>BASSIN DE LILLEBONNE</v>
      </c>
      <c r="B1231">
        <f>VLOOKUP(C1231,Nomen2!$A$1:$E$34,3,0)</f>
        <v>28108</v>
      </c>
      <c r="C1231">
        <v>2808</v>
      </c>
      <c r="D1231" t="s">
        <v>201</v>
      </c>
      <c r="E1231">
        <v>13</v>
      </c>
    </row>
    <row r="1232" spans="1:5">
      <c r="A1232" t="str">
        <f>VLOOKUP(C1232,Nomen2!$A$1:$E$34,2,0)</f>
        <v>BASSIN DE LILLEBONNE</v>
      </c>
      <c r="B1232">
        <f>VLOOKUP(C1232,Nomen2!$A$1:$E$34,3,0)</f>
        <v>28108</v>
      </c>
      <c r="C1232">
        <v>2808</v>
      </c>
      <c r="D1232" t="s">
        <v>177</v>
      </c>
      <c r="E1232">
        <v>12</v>
      </c>
    </row>
    <row r="1233" spans="1:5">
      <c r="A1233" t="str">
        <f>VLOOKUP(C1233,Nomen2!$A$1:$E$34,2,0)</f>
        <v>BASSIN DE LILLEBONNE</v>
      </c>
      <c r="B1233">
        <f>VLOOKUP(C1233,Nomen2!$A$1:$E$34,3,0)</f>
        <v>28108</v>
      </c>
      <c r="C1233">
        <v>2808</v>
      </c>
      <c r="D1233" t="s">
        <v>184</v>
      </c>
      <c r="E1233">
        <v>12</v>
      </c>
    </row>
    <row r="1234" spans="1:5">
      <c r="A1234" t="str">
        <f>VLOOKUP(C1234,Nomen2!$A$1:$E$34,2,0)</f>
        <v>BASSIN DE LILLEBONNE</v>
      </c>
      <c r="B1234">
        <f>VLOOKUP(C1234,Nomen2!$A$1:$E$34,3,0)</f>
        <v>28108</v>
      </c>
      <c r="C1234">
        <v>2808</v>
      </c>
      <c r="D1234" t="s">
        <v>191</v>
      </c>
      <c r="E1234">
        <v>8</v>
      </c>
    </row>
    <row r="1235" spans="1:5">
      <c r="A1235" t="str">
        <f>VLOOKUP(C1235,Nomen2!$A$1:$E$34,2,0)</f>
        <v>BASSIN DE LILLEBONNE</v>
      </c>
      <c r="B1235">
        <f>VLOOKUP(C1235,Nomen2!$A$1:$E$34,3,0)</f>
        <v>28108</v>
      </c>
      <c r="C1235">
        <v>2808</v>
      </c>
      <c r="D1235" t="s">
        <v>211</v>
      </c>
      <c r="E1235">
        <v>8</v>
      </c>
    </row>
    <row r="1236" spans="1:5">
      <c r="A1236" t="str">
        <f>VLOOKUP(C1236,Nomen2!$A$1:$E$34,2,0)</f>
        <v>BASSIN DE LILLEBONNE</v>
      </c>
      <c r="B1236">
        <f>VLOOKUP(C1236,Nomen2!$A$1:$E$34,3,0)</f>
        <v>28108</v>
      </c>
      <c r="C1236">
        <v>2808</v>
      </c>
      <c r="D1236" t="s">
        <v>221</v>
      </c>
      <c r="E1236">
        <v>8</v>
      </c>
    </row>
    <row r="1237" spans="1:5">
      <c r="A1237" t="str">
        <f>VLOOKUP(C1237,Nomen2!$A$1:$E$34,2,0)</f>
        <v>BASSIN DE LILLEBONNE</v>
      </c>
      <c r="B1237">
        <f>VLOOKUP(C1237,Nomen2!$A$1:$E$34,3,0)</f>
        <v>28108</v>
      </c>
      <c r="C1237">
        <v>2808</v>
      </c>
      <c r="D1237" t="s">
        <v>240</v>
      </c>
      <c r="E1237">
        <v>7</v>
      </c>
    </row>
    <row r="1238" spans="1:5">
      <c r="A1238" t="str">
        <f>VLOOKUP(C1238,Nomen2!$A$1:$E$34,2,0)</f>
        <v>BASSIN DE LILLEBONNE</v>
      </c>
      <c r="B1238">
        <f>VLOOKUP(C1238,Nomen2!$A$1:$E$34,3,0)</f>
        <v>28108</v>
      </c>
      <c r="C1238">
        <v>2808</v>
      </c>
      <c r="D1238" t="s">
        <v>187</v>
      </c>
      <c r="E1238">
        <v>7</v>
      </c>
    </row>
    <row r="1239" spans="1:5">
      <c r="A1239" t="str">
        <f>VLOOKUP(C1239,Nomen2!$A$1:$E$34,2,0)</f>
        <v>BASSIN DE LILLEBONNE</v>
      </c>
      <c r="B1239">
        <f>VLOOKUP(C1239,Nomen2!$A$1:$E$34,3,0)</f>
        <v>28108</v>
      </c>
      <c r="C1239">
        <v>2808</v>
      </c>
      <c r="D1239" t="s">
        <v>194</v>
      </c>
      <c r="E1239">
        <v>7</v>
      </c>
    </row>
    <row r="1240" spans="1:5">
      <c r="A1240" t="str">
        <f>VLOOKUP(C1240,Nomen2!$A$1:$E$34,2,0)</f>
        <v>BASSIN DE LILLEBONNE</v>
      </c>
      <c r="B1240">
        <f>VLOOKUP(C1240,Nomen2!$A$1:$E$34,3,0)</f>
        <v>28108</v>
      </c>
      <c r="C1240">
        <v>2808</v>
      </c>
      <c r="D1240" t="s">
        <v>198</v>
      </c>
      <c r="E1240">
        <v>7</v>
      </c>
    </row>
    <row r="1241" spans="1:5">
      <c r="A1241" t="str">
        <f>VLOOKUP(C1241,Nomen2!$A$1:$E$34,2,0)</f>
        <v>BASSIN DE LILLEBONNE</v>
      </c>
      <c r="B1241">
        <f>VLOOKUP(C1241,Nomen2!$A$1:$E$34,3,0)</f>
        <v>28108</v>
      </c>
      <c r="C1241">
        <v>2808</v>
      </c>
      <c r="D1241" t="s">
        <v>179</v>
      </c>
      <c r="E1241">
        <v>7</v>
      </c>
    </row>
    <row r="1242" spans="1:5">
      <c r="A1242" t="str">
        <f>VLOOKUP(C1242,Nomen2!$A$1:$E$34,2,0)</f>
        <v>BASSIN DE LILLEBONNE</v>
      </c>
      <c r="B1242">
        <f>VLOOKUP(C1242,Nomen2!$A$1:$E$34,3,0)</f>
        <v>28108</v>
      </c>
      <c r="C1242">
        <v>2808</v>
      </c>
      <c r="D1242" t="s">
        <v>196</v>
      </c>
      <c r="E1242">
        <v>6</v>
      </c>
    </row>
    <row r="1243" spans="1:5">
      <c r="A1243" t="str">
        <f>VLOOKUP(C1243,Nomen2!$A$1:$E$34,2,0)</f>
        <v>BASSIN DE LILLEBONNE</v>
      </c>
      <c r="B1243">
        <f>VLOOKUP(C1243,Nomen2!$A$1:$E$34,3,0)</f>
        <v>28108</v>
      </c>
      <c r="C1243">
        <v>2808</v>
      </c>
      <c r="D1243" t="s">
        <v>204</v>
      </c>
      <c r="E1243">
        <v>6</v>
      </c>
    </row>
    <row r="1244" spans="1:5">
      <c r="A1244" t="str">
        <f>VLOOKUP(C1244,Nomen2!$A$1:$E$34,2,0)</f>
        <v>BASSIN DE LILLEBONNE</v>
      </c>
      <c r="B1244">
        <f>VLOOKUP(C1244,Nomen2!$A$1:$E$34,3,0)</f>
        <v>28108</v>
      </c>
      <c r="C1244">
        <v>2808</v>
      </c>
      <c r="D1244" t="s">
        <v>252</v>
      </c>
      <c r="E1244">
        <v>6</v>
      </c>
    </row>
    <row r="1245" spans="1:5">
      <c r="A1245" t="str">
        <f>VLOOKUP(C1245,Nomen2!$A$1:$E$34,2,0)</f>
        <v>BASSIN DE LILLEBONNE</v>
      </c>
      <c r="B1245">
        <f>VLOOKUP(C1245,Nomen2!$A$1:$E$34,3,0)</f>
        <v>28108</v>
      </c>
      <c r="C1245">
        <v>2808</v>
      </c>
      <c r="D1245" t="s">
        <v>238</v>
      </c>
      <c r="E1245">
        <v>6</v>
      </c>
    </row>
    <row r="1246" spans="1:5">
      <c r="A1246" t="str">
        <f>VLOOKUP(C1246,Nomen2!$A$1:$E$34,2,0)</f>
        <v>BASSIN DE LILLEBONNE</v>
      </c>
      <c r="B1246">
        <f>VLOOKUP(C1246,Nomen2!$A$1:$E$34,3,0)</f>
        <v>28108</v>
      </c>
      <c r="C1246">
        <v>2808</v>
      </c>
      <c r="D1246" t="s">
        <v>255</v>
      </c>
      <c r="E1246">
        <v>6</v>
      </c>
    </row>
    <row r="1247" spans="1:5">
      <c r="A1247" t="str">
        <f>VLOOKUP(C1247,Nomen2!$A$1:$E$34,2,0)</f>
        <v>BASSIN DE LILLEBONNE</v>
      </c>
      <c r="B1247">
        <f>VLOOKUP(C1247,Nomen2!$A$1:$E$34,3,0)</f>
        <v>28108</v>
      </c>
      <c r="C1247">
        <v>2808</v>
      </c>
      <c r="D1247" t="s">
        <v>200</v>
      </c>
      <c r="E1247">
        <v>5</v>
      </c>
    </row>
    <row r="1248" spans="1:5">
      <c r="A1248" t="str">
        <f>VLOOKUP(C1248,Nomen2!$A$1:$E$34,2,0)</f>
        <v>BASSIN DE LILLEBONNE</v>
      </c>
      <c r="B1248">
        <f>VLOOKUP(C1248,Nomen2!$A$1:$E$34,3,0)</f>
        <v>28108</v>
      </c>
      <c r="C1248">
        <v>2808</v>
      </c>
      <c r="D1248" t="s">
        <v>230</v>
      </c>
      <c r="E1248">
        <v>5</v>
      </c>
    </row>
    <row r="1249" spans="1:5">
      <c r="A1249" t="str">
        <f>VLOOKUP(C1249,Nomen2!$A$1:$E$34,2,0)</f>
        <v>BASSIN DE LILLEBONNE</v>
      </c>
      <c r="B1249">
        <f>VLOOKUP(C1249,Nomen2!$A$1:$E$34,3,0)</f>
        <v>28108</v>
      </c>
      <c r="C1249">
        <v>2808</v>
      </c>
      <c r="D1249" t="s">
        <v>257</v>
      </c>
      <c r="E1249">
        <v>4</v>
      </c>
    </row>
    <row r="1250" spans="1:5">
      <c r="A1250" t="str">
        <f>VLOOKUP(C1250,Nomen2!$A$1:$E$34,2,0)</f>
        <v>BASSIN DE LILLEBONNE</v>
      </c>
      <c r="B1250">
        <f>VLOOKUP(C1250,Nomen2!$A$1:$E$34,3,0)</f>
        <v>28108</v>
      </c>
      <c r="C1250">
        <v>2808</v>
      </c>
      <c r="D1250" t="s">
        <v>311</v>
      </c>
      <c r="E1250">
        <v>4</v>
      </c>
    </row>
    <row r="1251" spans="1:5">
      <c r="A1251" t="str">
        <f>VLOOKUP(C1251,Nomen2!$A$1:$E$34,2,0)</f>
        <v>BASSIN DE LILLEBONNE</v>
      </c>
      <c r="B1251">
        <f>VLOOKUP(C1251,Nomen2!$A$1:$E$34,3,0)</f>
        <v>28108</v>
      </c>
      <c r="C1251">
        <v>2808</v>
      </c>
      <c r="D1251" t="s">
        <v>233</v>
      </c>
      <c r="E1251">
        <v>4</v>
      </c>
    </row>
    <row r="1252" spans="1:5">
      <c r="A1252" t="str">
        <f>VLOOKUP(C1252,Nomen2!$A$1:$E$34,2,0)</f>
        <v>BASSIN DE LILLEBONNE</v>
      </c>
      <c r="B1252">
        <f>VLOOKUP(C1252,Nomen2!$A$1:$E$34,3,0)</f>
        <v>28108</v>
      </c>
      <c r="C1252">
        <v>2808</v>
      </c>
      <c r="D1252" t="s">
        <v>192</v>
      </c>
      <c r="E1252">
        <v>4</v>
      </c>
    </row>
    <row r="1253" spans="1:5">
      <c r="A1253" t="str">
        <f>VLOOKUP(C1253,Nomen2!$A$1:$E$34,2,0)</f>
        <v>BASSIN DE LILLEBONNE</v>
      </c>
      <c r="B1253">
        <f>VLOOKUP(C1253,Nomen2!$A$1:$E$34,3,0)</f>
        <v>28108</v>
      </c>
      <c r="C1253">
        <v>2808</v>
      </c>
      <c r="D1253" t="s">
        <v>189</v>
      </c>
      <c r="E1253">
        <v>4</v>
      </c>
    </row>
    <row r="1254" spans="1:5">
      <c r="A1254" t="str">
        <f>VLOOKUP(C1254,Nomen2!$A$1:$E$34,2,0)</f>
        <v>BASSIN DE LILLEBONNE</v>
      </c>
      <c r="B1254">
        <f>VLOOKUP(C1254,Nomen2!$A$1:$E$34,3,0)</f>
        <v>28108</v>
      </c>
      <c r="C1254">
        <v>2808</v>
      </c>
      <c r="D1254" t="s">
        <v>182</v>
      </c>
      <c r="E1254">
        <v>4</v>
      </c>
    </row>
    <row r="1255" spans="1:5">
      <c r="A1255" t="str">
        <f>VLOOKUP(C1255,Nomen2!$A$1:$E$34,2,0)</f>
        <v>BASSIN DE LILLEBONNE</v>
      </c>
      <c r="B1255">
        <f>VLOOKUP(C1255,Nomen2!$A$1:$E$34,3,0)</f>
        <v>28108</v>
      </c>
      <c r="C1255">
        <v>2808</v>
      </c>
      <c r="D1255" t="s">
        <v>324</v>
      </c>
      <c r="E1255">
        <v>4</v>
      </c>
    </row>
    <row r="1256" spans="1:5">
      <c r="A1256" t="str">
        <f>VLOOKUP(C1256,Nomen2!$A$1:$E$34,2,0)</f>
        <v>BASSIN DE LILLEBONNE</v>
      </c>
      <c r="B1256">
        <f>VLOOKUP(C1256,Nomen2!$A$1:$E$34,3,0)</f>
        <v>28108</v>
      </c>
      <c r="C1256">
        <v>2808</v>
      </c>
      <c r="D1256" t="s">
        <v>291</v>
      </c>
      <c r="E1256">
        <v>4</v>
      </c>
    </row>
    <row r="1257" spans="1:5">
      <c r="A1257" t="str">
        <f>VLOOKUP(C1257,Nomen2!$A$1:$E$34,2,0)</f>
        <v>BASSIN DE LILLEBONNE</v>
      </c>
      <c r="B1257">
        <f>VLOOKUP(C1257,Nomen2!$A$1:$E$34,3,0)</f>
        <v>28108</v>
      </c>
      <c r="C1257">
        <v>2808</v>
      </c>
      <c r="D1257" t="s">
        <v>217</v>
      </c>
      <c r="E1257">
        <v>3</v>
      </c>
    </row>
    <row r="1258" spans="1:5">
      <c r="A1258" t="str">
        <f>VLOOKUP(C1258,Nomen2!$A$1:$E$34,2,0)</f>
        <v>BASSIN DE LILLEBONNE</v>
      </c>
      <c r="B1258">
        <f>VLOOKUP(C1258,Nomen2!$A$1:$E$34,3,0)</f>
        <v>28108</v>
      </c>
      <c r="C1258">
        <v>2808</v>
      </c>
      <c r="D1258" t="s">
        <v>222</v>
      </c>
      <c r="E1258">
        <v>3</v>
      </c>
    </row>
    <row r="1259" spans="1:5">
      <c r="A1259" t="str">
        <f>VLOOKUP(C1259,Nomen2!$A$1:$E$34,2,0)</f>
        <v>BASSIN DE LILLEBONNE</v>
      </c>
      <c r="B1259">
        <f>VLOOKUP(C1259,Nomen2!$A$1:$E$34,3,0)</f>
        <v>28108</v>
      </c>
      <c r="C1259">
        <v>2808</v>
      </c>
      <c r="D1259" t="s">
        <v>181</v>
      </c>
      <c r="E1259">
        <v>3</v>
      </c>
    </row>
    <row r="1260" spans="1:5">
      <c r="A1260" t="str">
        <f>VLOOKUP(C1260,Nomen2!$A$1:$E$34,2,0)</f>
        <v>BASSIN DE LILLEBONNE</v>
      </c>
      <c r="B1260">
        <f>VLOOKUP(C1260,Nomen2!$A$1:$E$34,3,0)</f>
        <v>28108</v>
      </c>
      <c r="C1260">
        <v>2808</v>
      </c>
      <c r="D1260" t="s">
        <v>202</v>
      </c>
      <c r="E1260">
        <v>3</v>
      </c>
    </row>
    <row r="1261" spans="1:5">
      <c r="A1261" t="str">
        <f>VLOOKUP(C1261,Nomen2!$A$1:$E$34,2,0)</f>
        <v>BASSIN DE LILLEBONNE</v>
      </c>
      <c r="B1261">
        <f>VLOOKUP(C1261,Nomen2!$A$1:$E$34,3,0)</f>
        <v>28108</v>
      </c>
      <c r="C1261">
        <v>2808</v>
      </c>
      <c r="D1261" t="s">
        <v>199</v>
      </c>
      <c r="E1261">
        <v>3</v>
      </c>
    </row>
    <row r="1262" spans="1:5">
      <c r="A1262" t="str">
        <f>VLOOKUP(C1262,Nomen2!$A$1:$E$34,2,0)</f>
        <v>BASSIN DE LILLEBONNE</v>
      </c>
      <c r="B1262">
        <f>VLOOKUP(C1262,Nomen2!$A$1:$E$34,3,0)</f>
        <v>28108</v>
      </c>
      <c r="C1262">
        <v>2808</v>
      </c>
      <c r="D1262" t="s">
        <v>280</v>
      </c>
      <c r="E1262">
        <v>3</v>
      </c>
    </row>
    <row r="1263" spans="1:5">
      <c r="A1263" t="str">
        <f>VLOOKUP(C1263,Nomen2!$A$1:$E$34,2,0)</f>
        <v>BASSIN DE LILLEBONNE</v>
      </c>
      <c r="B1263">
        <f>VLOOKUP(C1263,Nomen2!$A$1:$E$34,3,0)</f>
        <v>28108</v>
      </c>
      <c r="C1263">
        <v>2808</v>
      </c>
      <c r="D1263" t="s">
        <v>203</v>
      </c>
      <c r="E1263">
        <v>3</v>
      </c>
    </row>
    <row r="1264" spans="1:5">
      <c r="A1264" t="str">
        <f>VLOOKUP(C1264,Nomen2!$A$1:$E$34,2,0)</f>
        <v>BASSIN DE LILLEBONNE</v>
      </c>
      <c r="B1264">
        <f>VLOOKUP(C1264,Nomen2!$A$1:$E$34,3,0)</f>
        <v>28108</v>
      </c>
      <c r="C1264">
        <v>2808</v>
      </c>
      <c r="D1264" t="s">
        <v>228</v>
      </c>
      <c r="E1264">
        <v>3</v>
      </c>
    </row>
    <row r="1265" spans="1:5">
      <c r="A1265" t="str">
        <f>VLOOKUP(C1265,Nomen2!$A$1:$E$34,2,0)</f>
        <v>BASSIN DE LILLEBONNE</v>
      </c>
      <c r="B1265">
        <f>VLOOKUP(C1265,Nomen2!$A$1:$E$34,3,0)</f>
        <v>28108</v>
      </c>
      <c r="C1265">
        <v>2808</v>
      </c>
      <c r="D1265" t="s">
        <v>216</v>
      </c>
      <c r="E1265">
        <v>3</v>
      </c>
    </row>
    <row r="1266" spans="1:5">
      <c r="A1266" t="str">
        <f>VLOOKUP(C1266,Nomen2!$A$1:$E$34,2,0)</f>
        <v>BASSIN DE LILLEBONNE</v>
      </c>
      <c r="B1266">
        <f>VLOOKUP(C1266,Nomen2!$A$1:$E$34,3,0)</f>
        <v>28108</v>
      </c>
      <c r="C1266">
        <v>2808</v>
      </c>
      <c r="D1266" t="s">
        <v>206</v>
      </c>
      <c r="E1266">
        <v>3</v>
      </c>
    </row>
    <row r="1267" spans="1:5">
      <c r="A1267" t="str">
        <f>VLOOKUP(C1267,Nomen2!$A$1:$E$34,2,0)</f>
        <v>BASSIN DE LILLEBONNE</v>
      </c>
      <c r="B1267">
        <f>VLOOKUP(C1267,Nomen2!$A$1:$E$34,3,0)</f>
        <v>28108</v>
      </c>
      <c r="C1267">
        <v>2808</v>
      </c>
      <c r="D1267" t="s">
        <v>268</v>
      </c>
      <c r="E1267">
        <v>2</v>
      </c>
    </row>
    <row r="1268" spans="1:5">
      <c r="A1268" t="str">
        <f>VLOOKUP(C1268,Nomen2!$A$1:$E$34,2,0)</f>
        <v>BASSIN DE LILLEBONNE</v>
      </c>
      <c r="B1268">
        <f>VLOOKUP(C1268,Nomen2!$A$1:$E$34,3,0)</f>
        <v>28108</v>
      </c>
      <c r="C1268">
        <v>2808</v>
      </c>
      <c r="D1268" t="s">
        <v>599</v>
      </c>
      <c r="E1268">
        <v>2</v>
      </c>
    </row>
    <row r="1269" spans="1:5">
      <c r="A1269" t="str">
        <f>VLOOKUP(C1269,Nomen2!$A$1:$E$34,2,0)</f>
        <v>BASSIN DE LILLEBONNE</v>
      </c>
      <c r="B1269">
        <f>VLOOKUP(C1269,Nomen2!$A$1:$E$34,3,0)</f>
        <v>28108</v>
      </c>
      <c r="C1269">
        <v>2808</v>
      </c>
      <c r="D1269" t="s">
        <v>256</v>
      </c>
      <c r="E1269">
        <v>2</v>
      </c>
    </row>
    <row r="1270" spans="1:5">
      <c r="A1270" t="str">
        <f>VLOOKUP(C1270,Nomen2!$A$1:$E$34,2,0)</f>
        <v>BASSIN DE LILLEBONNE</v>
      </c>
      <c r="B1270">
        <f>VLOOKUP(C1270,Nomen2!$A$1:$E$34,3,0)</f>
        <v>28108</v>
      </c>
      <c r="C1270">
        <v>2808</v>
      </c>
      <c r="D1270" t="s">
        <v>210</v>
      </c>
      <c r="E1270">
        <v>2</v>
      </c>
    </row>
    <row r="1271" spans="1:5">
      <c r="A1271" t="str">
        <f>VLOOKUP(C1271,Nomen2!$A$1:$E$34,2,0)</f>
        <v>BASSIN DE LILLEBONNE</v>
      </c>
      <c r="B1271">
        <f>VLOOKUP(C1271,Nomen2!$A$1:$E$34,3,0)</f>
        <v>28108</v>
      </c>
      <c r="C1271">
        <v>2808</v>
      </c>
      <c r="D1271" t="s">
        <v>212</v>
      </c>
      <c r="E1271">
        <v>2</v>
      </c>
    </row>
    <row r="1272" spans="1:5">
      <c r="A1272" t="str">
        <f>VLOOKUP(C1272,Nomen2!$A$1:$E$34,2,0)</f>
        <v>BASSIN DE LILLEBONNE</v>
      </c>
      <c r="B1272">
        <f>VLOOKUP(C1272,Nomen2!$A$1:$E$34,3,0)</f>
        <v>28108</v>
      </c>
      <c r="C1272">
        <v>2808</v>
      </c>
      <c r="D1272" t="s">
        <v>223</v>
      </c>
      <c r="E1272">
        <v>2</v>
      </c>
    </row>
    <row r="1273" spans="1:5">
      <c r="A1273" t="str">
        <f>VLOOKUP(C1273,Nomen2!$A$1:$E$34,2,0)</f>
        <v>BASSIN DE LILLEBONNE</v>
      </c>
      <c r="B1273">
        <f>VLOOKUP(C1273,Nomen2!$A$1:$E$34,3,0)</f>
        <v>28108</v>
      </c>
      <c r="C1273">
        <v>2808</v>
      </c>
      <c r="D1273" t="s">
        <v>225</v>
      </c>
      <c r="E1273">
        <v>2</v>
      </c>
    </row>
    <row r="1274" spans="1:5">
      <c r="A1274" t="str">
        <f>VLOOKUP(C1274,Nomen2!$A$1:$E$34,2,0)</f>
        <v>BASSIN DE LILLEBONNE</v>
      </c>
      <c r="B1274">
        <f>VLOOKUP(C1274,Nomen2!$A$1:$E$34,3,0)</f>
        <v>28108</v>
      </c>
      <c r="C1274">
        <v>2808</v>
      </c>
      <c r="D1274" t="s">
        <v>251</v>
      </c>
      <c r="E1274">
        <v>2</v>
      </c>
    </row>
    <row r="1275" spans="1:5">
      <c r="A1275" t="str">
        <f>VLOOKUP(C1275,Nomen2!$A$1:$E$34,2,0)</f>
        <v>BASSIN DE LILLEBONNE</v>
      </c>
      <c r="B1275">
        <f>VLOOKUP(C1275,Nomen2!$A$1:$E$34,3,0)</f>
        <v>28108</v>
      </c>
      <c r="C1275">
        <v>2808</v>
      </c>
      <c r="D1275" t="s">
        <v>301</v>
      </c>
      <c r="E1275">
        <v>2</v>
      </c>
    </row>
    <row r="1276" spans="1:5">
      <c r="A1276" t="str">
        <f>VLOOKUP(C1276,Nomen2!$A$1:$E$34,2,0)</f>
        <v>BASSIN DE LILLEBONNE</v>
      </c>
      <c r="B1276">
        <f>VLOOKUP(C1276,Nomen2!$A$1:$E$34,3,0)</f>
        <v>28108</v>
      </c>
      <c r="C1276">
        <v>2808</v>
      </c>
      <c r="D1276" t="s">
        <v>219</v>
      </c>
      <c r="E1276">
        <v>2</v>
      </c>
    </row>
    <row r="1277" spans="1:5">
      <c r="A1277" t="str">
        <f>VLOOKUP(C1277,Nomen2!$A$1:$E$34,2,0)</f>
        <v>BASSIN DE LILLEBONNE</v>
      </c>
      <c r="B1277">
        <f>VLOOKUP(C1277,Nomen2!$A$1:$E$34,3,0)</f>
        <v>28108</v>
      </c>
      <c r="C1277">
        <v>2808</v>
      </c>
      <c r="D1277" t="s">
        <v>411</v>
      </c>
      <c r="E1277">
        <v>2</v>
      </c>
    </row>
    <row r="1278" spans="1:5">
      <c r="A1278" t="str">
        <f>VLOOKUP(C1278,Nomen2!$A$1:$E$34,2,0)</f>
        <v>BASSIN DE LILLEBONNE</v>
      </c>
      <c r="B1278">
        <f>VLOOKUP(C1278,Nomen2!$A$1:$E$34,3,0)</f>
        <v>28108</v>
      </c>
      <c r="C1278">
        <v>2808</v>
      </c>
      <c r="D1278" t="s">
        <v>302</v>
      </c>
      <c r="E1278">
        <v>2</v>
      </c>
    </row>
    <row r="1279" spans="1:5">
      <c r="A1279" t="str">
        <f>VLOOKUP(C1279,Nomen2!$A$1:$E$34,2,0)</f>
        <v>BASSIN DE LILLEBONNE</v>
      </c>
      <c r="B1279">
        <f>VLOOKUP(C1279,Nomen2!$A$1:$E$34,3,0)</f>
        <v>28108</v>
      </c>
      <c r="C1279">
        <v>2808</v>
      </c>
      <c r="D1279" t="s">
        <v>317</v>
      </c>
      <c r="E1279">
        <v>2</v>
      </c>
    </row>
    <row r="1280" spans="1:5">
      <c r="A1280" t="str">
        <f>VLOOKUP(C1280,Nomen2!$A$1:$E$34,2,0)</f>
        <v>BASSIN DE LILLEBONNE</v>
      </c>
      <c r="B1280">
        <f>VLOOKUP(C1280,Nomen2!$A$1:$E$34,3,0)</f>
        <v>28108</v>
      </c>
      <c r="C1280">
        <v>2808</v>
      </c>
      <c r="D1280" t="s">
        <v>318</v>
      </c>
      <c r="E1280">
        <v>2</v>
      </c>
    </row>
    <row r="1281" spans="1:5">
      <c r="A1281" t="str">
        <f>VLOOKUP(C1281,Nomen2!$A$1:$E$34,2,0)</f>
        <v>BASSIN DE LILLEBONNE</v>
      </c>
      <c r="B1281">
        <f>VLOOKUP(C1281,Nomen2!$A$1:$E$34,3,0)</f>
        <v>28108</v>
      </c>
      <c r="C1281">
        <v>2808</v>
      </c>
      <c r="D1281" t="s">
        <v>392</v>
      </c>
      <c r="E1281">
        <v>2</v>
      </c>
    </row>
    <row r="1282" spans="1:5">
      <c r="A1282" t="str">
        <f>VLOOKUP(C1282,Nomen2!$A$1:$E$34,2,0)</f>
        <v>BASSIN DE LILLEBONNE</v>
      </c>
      <c r="B1282">
        <f>VLOOKUP(C1282,Nomen2!$A$1:$E$34,3,0)</f>
        <v>28108</v>
      </c>
      <c r="C1282">
        <v>2808</v>
      </c>
      <c r="D1282" t="s">
        <v>262</v>
      </c>
      <c r="E1282">
        <v>2</v>
      </c>
    </row>
    <row r="1283" spans="1:5">
      <c r="A1283" t="str">
        <f>VLOOKUP(C1283,Nomen2!$A$1:$E$34,2,0)</f>
        <v>BASSIN DE LILLEBONNE</v>
      </c>
      <c r="B1283">
        <f>VLOOKUP(C1283,Nomen2!$A$1:$E$34,3,0)</f>
        <v>28108</v>
      </c>
      <c r="C1283">
        <v>2808</v>
      </c>
      <c r="D1283" t="s">
        <v>244</v>
      </c>
      <c r="E1283">
        <v>2</v>
      </c>
    </row>
    <row r="1284" spans="1:5">
      <c r="A1284" t="str">
        <f>VLOOKUP(C1284,Nomen2!$A$1:$E$34,2,0)</f>
        <v>BASSIN DE LILLEBONNE</v>
      </c>
      <c r="B1284">
        <f>VLOOKUP(C1284,Nomen2!$A$1:$E$34,3,0)</f>
        <v>28108</v>
      </c>
      <c r="C1284">
        <v>2808</v>
      </c>
      <c r="D1284" t="s">
        <v>243</v>
      </c>
      <c r="E1284">
        <v>2</v>
      </c>
    </row>
    <row r="1285" spans="1:5">
      <c r="A1285" t="str">
        <f>VLOOKUP(C1285,Nomen2!$A$1:$E$34,2,0)</f>
        <v>BASSIN DE LILLEBONNE</v>
      </c>
      <c r="B1285">
        <f>VLOOKUP(C1285,Nomen2!$A$1:$E$34,3,0)</f>
        <v>28108</v>
      </c>
      <c r="C1285">
        <v>2808</v>
      </c>
      <c r="D1285" t="s">
        <v>364</v>
      </c>
      <c r="E1285">
        <v>1</v>
      </c>
    </row>
    <row r="1286" spans="1:5">
      <c r="A1286" t="str">
        <f>VLOOKUP(C1286,Nomen2!$A$1:$E$34,2,0)</f>
        <v>BASSIN DE LILLEBONNE</v>
      </c>
      <c r="B1286">
        <f>VLOOKUP(C1286,Nomen2!$A$1:$E$34,3,0)</f>
        <v>28108</v>
      </c>
      <c r="C1286">
        <v>2808</v>
      </c>
      <c r="D1286" t="s">
        <v>424</v>
      </c>
      <c r="E1286">
        <v>1</v>
      </c>
    </row>
    <row r="1287" spans="1:5">
      <c r="A1287" t="str">
        <f>VLOOKUP(C1287,Nomen2!$A$1:$E$34,2,0)</f>
        <v>BASSIN DE LILLEBONNE</v>
      </c>
      <c r="B1287">
        <f>VLOOKUP(C1287,Nomen2!$A$1:$E$34,3,0)</f>
        <v>28108</v>
      </c>
      <c r="C1287">
        <v>2808</v>
      </c>
      <c r="D1287" t="s">
        <v>425</v>
      </c>
      <c r="E1287">
        <v>1</v>
      </c>
    </row>
    <row r="1288" spans="1:5">
      <c r="A1288" t="str">
        <f>VLOOKUP(C1288,Nomen2!$A$1:$E$34,2,0)</f>
        <v>BASSIN DE LILLEBONNE</v>
      </c>
      <c r="B1288">
        <f>VLOOKUP(C1288,Nomen2!$A$1:$E$34,3,0)</f>
        <v>28108</v>
      </c>
      <c r="C1288">
        <v>2808</v>
      </c>
      <c r="D1288" t="s">
        <v>479</v>
      </c>
      <c r="E1288">
        <v>1</v>
      </c>
    </row>
    <row r="1289" spans="1:5">
      <c r="A1289" t="str">
        <f>VLOOKUP(C1289,Nomen2!$A$1:$E$34,2,0)</f>
        <v>BASSIN DE LILLEBONNE</v>
      </c>
      <c r="B1289">
        <f>VLOOKUP(C1289,Nomen2!$A$1:$E$34,3,0)</f>
        <v>28108</v>
      </c>
      <c r="C1289">
        <v>2808</v>
      </c>
      <c r="D1289" t="s">
        <v>480</v>
      </c>
      <c r="E1289">
        <v>1</v>
      </c>
    </row>
    <row r="1290" spans="1:5">
      <c r="A1290" t="str">
        <f>VLOOKUP(C1290,Nomen2!$A$1:$E$34,2,0)</f>
        <v>BASSIN DE LILLEBONNE</v>
      </c>
      <c r="B1290">
        <f>VLOOKUP(C1290,Nomen2!$A$1:$E$34,3,0)</f>
        <v>28108</v>
      </c>
      <c r="C1290">
        <v>2808</v>
      </c>
      <c r="D1290" t="s">
        <v>481</v>
      </c>
      <c r="E1290">
        <v>1</v>
      </c>
    </row>
    <row r="1291" spans="1:5">
      <c r="A1291" t="str">
        <f>VLOOKUP(C1291,Nomen2!$A$1:$E$34,2,0)</f>
        <v>BASSIN DE LILLEBONNE</v>
      </c>
      <c r="B1291">
        <f>VLOOKUP(C1291,Nomen2!$A$1:$E$34,3,0)</f>
        <v>28108</v>
      </c>
      <c r="C1291">
        <v>2808</v>
      </c>
      <c r="D1291" t="s">
        <v>258</v>
      </c>
      <c r="E1291">
        <v>1</v>
      </c>
    </row>
    <row r="1292" spans="1:5">
      <c r="A1292" t="str">
        <f>VLOOKUP(C1292,Nomen2!$A$1:$E$34,2,0)</f>
        <v>BASSIN DE LILLEBONNE</v>
      </c>
      <c r="B1292">
        <f>VLOOKUP(C1292,Nomen2!$A$1:$E$34,3,0)</f>
        <v>28108</v>
      </c>
      <c r="C1292">
        <v>2808</v>
      </c>
      <c r="D1292" t="s">
        <v>368</v>
      </c>
      <c r="E1292">
        <v>1</v>
      </c>
    </row>
    <row r="1293" spans="1:5">
      <c r="A1293" t="str">
        <f>VLOOKUP(C1293,Nomen2!$A$1:$E$34,2,0)</f>
        <v>BASSIN DE LILLEBONNE</v>
      </c>
      <c r="B1293">
        <f>VLOOKUP(C1293,Nomen2!$A$1:$E$34,3,0)</f>
        <v>28108</v>
      </c>
      <c r="C1293">
        <v>2808</v>
      </c>
      <c r="D1293" t="s">
        <v>369</v>
      </c>
      <c r="E1293">
        <v>1</v>
      </c>
    </row>
    <row r="1294" spans="1:5">
      <c r="A1294" t="str">
        <f>VLOOKUP(C1294,Nomen2!$A$1:$E$34,2,0)</f>
        <v>BASSIN DE LILLEBONNE</v>
      </c>
      <c r="B1294">
        <f>VLOOKUP(C1294,Nomen2!$A$1:$E$34,3,0)</f>
        <v>28108</v>
      </c>
      <c r="C1294">
        <v>2808</v>
      </c>
      <c r="D1294" t="s">
        <v>215</v>
      </c>
      <c r="E1294">
        <v>1</v>
      </c>
    </row>
    <row r="1295" spans="1:5">
      <c r="A1295" t="str">
        <f>VLOOKUP(C1295,Nomen2!$A$1:$E$34,2,0)</f>
        <v>BASSIN DE LILLEBONNE</v>
      </c>
      <c r="B1295">
        <f>VLOOKUP(C1295,Nomen2!$A$1:$E$34,3,0)</f>
        <v>28108</v>
      </c>
      <c r="C1295">
        <v>2808</v>
      </c>
      <c r="D1295" t="s">
        <v>263</v>
      </c>
      <c r="E1295">
        <v>1</v>
      </c>
    </row>
    <row r="1296" spans="1:5">
      <c r="A1296" t="str">
        <f>VLOOKUP(C1296,Nomen2!$A$1:$E$34,2,0)</f>
        <v>BASSIN DE LILLEBONNE</v>
      </c>
      <c r="B1296">
        <f>VLOOKUP(C1296,Nomen2!$A$1:$E$34,3,0)</f>
        <v>28108</v>
      </c>
      <c r="C1296">
        <v>2808</v>
      </c>
      <c r="D1296" t="s">
        <v>197</v>
      </c>
      <c r="E1296">
        <v>1</v>
      </c>
    </row>
    <row r="1297" spans="1:5">
      <c r="A1297" t="str">
        <f>VLOOKUP(C1297,Nomen2!$A$1:$E$34,2,0)</f>
        <v>BASSIN DE LILLEBONNE</v>
      </c>
      <c r="B1297">
        <f>VLOOKUP(C1297,Nomen2!$A$1:$E$34,3,0)</f>
        <v>28108</v>
      </c>
      <c r="C1297">
        <v>2808</v>
      </c>
      <c r="D1297" t="s">
        <v>293</v>
      </c>
      <c r="E1297">
        <v>1</v>
      </c>
    </row>
    <row r="1298" spans="1:5">
      <c r="A1298" t="str">
        <f>VLOOKUP(C1298,Nomen2!$A$1:$E$34,2,0)</f>
        <v>BASSIN DE LILLEBONNE</v>
      </c>
      <c r="B1298">
        <f>VLOOKUP(C1298,Nomen2!$A$1:$E$34,3,0)</f>
        <v>28108</v>
      </c>
      <c r="C1298">
        <v>2808</v>
      </c>
      <c r="D1298" t="s">
        <v>493</v>
      </c>
      <c r="E1298">
        <v>1</v>
      </c>
    </row>
    <row r="1299" spans="1:5">
      <c r="A1299" t="str">
        <f>VLOOKUP(C1299,Nomen2!$A$1:$E$34,2,0)</f>
        <v>BASSIN DE LILLEBONNE</v>
      </c>
      <c r="B1299">
        <f>VLOOKUP(C1299,Nomen2!$A$1:$E$34,3,0)</f>
        <v>28108</v>
      </c>
      <c r="C1299">
        <v>2808</v>
      </c>
      <c r="D1299" t="s">
        <v>224</v>
      </c>
      <c r="E1299">
        <v>1</v>
      </c>
    </row>
    <row r="1300" spans="1:5">
      <c r="A1300" t="str">
        <f>VLOOKUP(C1300,Nomen2!$A$1:$E$34,2,0)</f>
        <v>BASSIN DE LILLEBONNE</v>
      </c>
      <c r="B1300">
        <f>VLOOKUP(C1300,Nomen2!$A$1:$E$34,3,0)</f>
        <v>28108</v>
      </c>
      <c r="C1300">
        <v>2808</v>
      </c>
      <c r="D1300" t="s">
        <v>265</v>
      </c>
      <c r="E1300">
        <v>1</v>
      </c>
    </row>
    <row r="1301" spans="1:5">
      <c r="A1301" t="str">
        <f>VLOOKUP(C1301,Nomen2!$A$1:$E$34,2,0)</f>
        <v>BASSIN DE LILLEBONNE</v>
      </c>
      <c r="B1301">
        <f>VLOOKUP(C1301,Nomen2!$A$1:$E$34,3,0)</f>
        <v>28108</v>
      </c>
      <c r="C1301">
        <v>2808</v>
      </c>
      <c r="D1301" t="s">
        <v>344</v>
      </c>
      <c r="E1301">
        <v>1</v>
      </c>
    </row>
    <row r="1302" spans="1:5">
      <c r="A1302" t="str">
        <f>VLOOKUP(C1302,Nomen2!$A$1:$E$34,2,0)</f>
        <v>BASSIN DE LILLEBONNE</v>
      </c>
      <c r="B1302">
        <f>VLOOKUP(C1302,Nomen2!$A$1:$E$34,3,0)</f>
        <v>28108</v>
      </c>
      <c r="C1302">
        <v>2808</v>
      </c>
      <c r="D1302" t="s">
        <v>437</v>
      </c>
      <c r="E1302">
        <v>1</v>
      </c>
    </row>
    <row r="1303" spans="1:5">
      <c r="A1303" t="str">
        <f>VLOOKUP(C1303,Nomen2!$A$1:$E$34,2,0)</f>
        <v>BASSIN DE LILLEBONNE</v>
      </c>
      <c r="B1303">
        <f>VLOOKUP(C1303,Nomen2!$A$1:$E$34,3,0)</f>
        <v>28108</v>
      </c>
      <c r="C1303">
        <v>2808</v>
      </c>
      <c r="D1303" t="s">
        <v>576</v>
      </c>
      <c r="E1303">
        <v>1</v>
      </c>
    </row>
    <row r="1304" spans="1:5">
      <c r="A1304" t="str">
        <f>VLOOKUP(C1304,Nomen2!$A$1:$E$34,2,0)</f>
        <v>BASSIN DE LILLEBONNE</v>
      </c>
      <c r="B1304">
        <f>VLOOKUP(C1304,Nomen2!$A$1:$E$34,3,0)</f>
        <v>28108</v>
      </c>
      <c r="C1304">
        <v>2808</v>
      </c>
      <c r="D1304" t="s">
        <v>500</v>
      </c>
      <c r="E1304">
        <v>1</v>
      </c>
    </row>
    <row r="1305" spans="1:5">
      <c r="A1305" t="str">
        <f>VLOOKUP(C1305,Nomen2!$A$1:$E$34,2,0)</f>
        <v>BASSIN DE LILLEBONNE</v>
      </c>
      <c r="B1305">
        <f>VLOOKUP(C1305,Nomen2!$A$1:$E$34,3,0)</f>
        <v>28108</v>
      </c>
      <c r="C1305">
        <v>2808</v>
      </c>
      <c r="D1305" t="s">
        <v>502</v>
      </c>
      <c r="E1305">
        <v>1</v>
      </c>
    </row>
    <row r="1306" spans="1:5">
      <c r="A1306" t="str">
        <f>VLOOKUP(C1306,Nomen2!$A$1:$E$34,2,0)</f>
        <v>BASSIN DE LILLEBONNE</v>
      </c>
      <c r="B1306">
        <f>VLOOKUP(C1306,Nomen2!$A$1:$E$34,3,0)</f>
        <v>28108</v>
      </c>
      <c r="C1306">
        <v>2808</v>
      </c>
      <c r="D1306" t="s">
        <v>213</v>
      </c>
      <c r="E1306">
        <v>1</v>
      </c>
    </row>
    <row r="1307" spans="1:5">
      <c r="A1307" t="str">
        <f>VLOOKUP(C1307,Nomen2!$A$1:$E$34,2,0)</f>
        <v>BASSIN DE LILLEBONNE</v>
      </c>
      <c r="B1307">
        <f>VLOOKUP(C1307,Nomen2!$A$1:$E$34,3,0)</f>
        <v>28108</v>
      </c>
      <c r="C1307">
        <v>2808</v>
      </c>
      <c r="D1307" t="s">
        <v>186</v>
      </c>
      <c r="E1307">
        <v>1</v>
      </c>
    </row>
    <row r="1308" spans="1:5">
      <c r="A1308" t="str">
        <f>VLOOKUP(C1308,Nomen2!$A$1:$E$34,2,0)</f>
        <v>BASSIN DE LILLEBONNE</v>
      </c>
      <c r="B1308">
        <f>VLOOKUP(C1308,Nomen2!$A$1:$E$34,3,0)</f>
        <v>28108</v>
      </c>
      <c r="C1308">
        <v>2808</v>
      </c>
      <c r="D1308" t="s">
        <v>372</v>
      </c>
      <c r="E1308">
        <v>1</v>
      </c>
    </row>
    <row r="1309" spans="1:5">
      <c r="A1309" t="str">
        <f>VLOOKUP(C1309,Nomen2!$A$1:$E$34,2,0)</f>
        <v>BASSIN DE LILLEBONNE</v>
      </c>
      <c r="B1309">
        <f>VLOOKUP(C1309,Nomen2!$A$1:$E$34,3,0)</f>
        <v>28108</v>
      </c>
      <c r="C1309">
        <v>2808</v>
      </c>
      <c r="D1309" t="s">
        <v>190</v>
      </c>
      <c r="E1309">
        <v>1</v>
      </c>
    </row>
    <row r="1310" spans="1:5">
      <c r="A1310" t="str">
        <f>VLOOKUP(C1310,Nomen2!$A$1:$E$34,2,0)</f>
        <v>BASSIN DE LILLEBONNE</v>
      </c>
      <c r="B1310">
        <f>VLOOKUP(C1310,Nomen2!$A$1:$E$34,3,0)</f>
        <v>28108</v>
      </c>
      <c r="C1310">
        <v>2808</v>
      </c>
      <c r="D1310" t="s">
        <v>374</v>
      </c>
      <c r="E1310">
        <v>1</v>
      </c>
    </row>
    <row r="1311" spans="1:5">
      <c r="A1311" t="str">
        <f>VLOOKUP(C1311,Nomen2!$A$1:$E$34,2,0)</f>
        <v>BASSIN DE LILLEBONNE</v>
      </c>
      <c r="B1311">
        <f>VLOOKUP(C1311,Nomen2!$A$1:$E$34,3,0)</f>
        <v>28108</v>
      </c>
      <c r="C1311">
        <v>2808</v>
      </c>
      <c r="D1311" t="s">
        <v>227</v>
      </c>
      <c r="E1311">
        <v>1</v>
      </c>
    </row>
    <row r="1312" spans="1:5">
      <c r="A1312" t="str">
        <f>VLOOKUP(C1312,Nomen2!$A$1:$E$34,2,0)</f>
        <v>BASSIN DE LILLEBONNE</v>
      </c>
      <c r="B1312">
        <f>VLOOKUP(C1312,Nomen2!$A$1:$E$34,3,0)</f>
        <v>28108</v>
      </c>
      <c r="C1312">
        <v>2808</v>
      </c>
      <c r="D1312" t="s">
        <v>347</v>
      </c>
      <c r="E1312">
        <v>1</v>
      </c>
    </row>
    <row r="1313" spans="1:5">
      <c r="A1313" t="str">
        <f>VLOOKUP(C1313,Nomen2!$A$1:$E$34,2,0)</f>
        <v>BASSIN DE LILLEBONNE</v>
      </c>
      <c r="B1313">
        <f>VLOOKUP(C1313,Nomen2!$A$1:$E$34,3,0)</f>
        <v>28108</v>
      </c>
      <c r="C1313">
        <v>2808</v>
      </c>
      <c r="D1313" t="s">
        <v>375</v>
      </c>
      <c r="E1313">
        <v>1</v>
      </c>
    </row>
    <row r="1314" spans="1:5">
      <c r="A1314" t="str">
        <f>VLOOKUP(C1314,Nomen2!$A$1:$E$34,2,0)</f>
        <v>BASSIN DE LILLEBONNE</v>
      </c>
      <c r="B1314">
        <f>VLOOKUP(C1314,Nomen2!$A$1:$E$34,3,0)</f>
        <v>28108</v>
      </c>
      <c r="C1314">
        <v>2808</v>
      </c>
      <c r="D1314" t="s">
        <v>376</v>
      </c>
      <c r="E1314">
        <v>1</v>
      </c>
    </row>
    <row r="1315" spans="1:5">
      <c r="A1315" t="str">
        <f>VLOOKUP(C1315,Nomen2!$A$1:$E$34,2,0)</f>
        <v>BASSIN DE LILLEBONNE</v>
      </c>
      <c r="B1315">
        <f>VLOOKUP(C1315,Nomen2!$A$1:$E$34,3,0)</f>
        <v>28108</v>
      </c>
      <c r="C1315">
        <v>2808</v>
      </c>
      <c r="D1315" t="s">
        <v>299</v>
      </c>
      <c r="E1315">
        <v>1</v>
      </c>
    </row>
    <row r="1316" spans="1:5">
      <c r="A1316" t="str">
        <f>VLOOKUP(C1316,Nomen2!$A$1:$E$34,2,0)</f>
        <v>BASSIN DE LILLEBONNE</v>
      </c>
      <c r="B1316">
        <f>VLOOKUP(C1316,Nomen2!$A$1:$E$34,3,0)</f>
        <v>28108</v>
      </c>
      <c r="C1316">
        <v>2808</v>
      </c>
      <c r="D1316" t="s">
        <v>272</v>
      </c>
      <c r="E1316">
        <v>1</v>
      </c>
    </row>
    <row r="1317" spans="1:5">
      <c r="A1317" t="str">
        <f>VLOOKUP(C1317,Nomen2!$A$1:$E$34,2,0)</f>
        <v>BASSIN DE LILLEBONNE</v>
      </c>
      <c r="B1317">
        <f>VLOOKUP(C1317,Nomen2!$A$1:$E$34,3,0)</f>
        <v>28108</v>
      </c>
      <c r="C1317">
        <v>2808</v>
      </c>
      <c r="D1317" t="s">
        <v>273</v>
      </c>
      <c r="E1317">
        <v>1</v>
      </c>
    </row>
    <row r="1318" spans="1:5">
      <c r="A1318" t="str">
        <f>VLOOKUP(C1318,Nomen2!$A$1:$E$34,2,0)</f>
        <v>BASSIN DE LILLEBONNE</v>
      </c>
      <c r="B1318">
        <f>VLOOKUP(C1318,Nomen2!$A$1:$E$34,3,0)</f>
        <v>28108</v>
      </c>
      <c r="C1318">
        <v>2808</v>
      </c>
      <c r="D1318" t="s">
        <v>278</v>
      </c>
      <c r="E1318">
        <v>1</v>
      </c>
    </row>
    <row r="1319" spans="1:5">
      <c r="A1319" t="str">
        <f>VLOOKUP(C1319,Nomen2!$A$1:$E$34,2,0)</f>
        <v>BASSIN DE LILLEBONNE</v>
      </c>
      <c r="B1319">
        <f>VLOOKUP(C1319,Nomen2!$A$1:$E$34,3,0)</f>
        <v>28108</v>
      </c>
      <c r="C1319">
        <v>2808</v>
      </c>
      <c r="D1319" t="s">
        <v>279</v>
      </c>
      <c r="E1319">
        <v>1</v>
      </c>
    </row>
    <row r="1320" spans="1:5">
      <c r="A1320" t="str">
        <f>VLOOKUP(C1320,Nomen2!$A$1:$E$34,2,0)</f>
        <v>BASSIN DE LILLEBONNE</v>
      </c>
      <c r="B1320">
        <f>VLOOKUP(C1320,Nomen2!$A$1:$E$34,3,0)</f>
        <v>28108</v>
      </c>
      <c r="C1320">
        <v>2808</v>
      </c>
      <c r="D1320" t="s">
        <v>286</v>
      </c>
      <c r="E1320">
        <v>1</v>
      </c>
    </row>
    <row r="1321" spans="1:5">
      <c r="A1321" t="str">
        <f>VLOOKUP(C1321,Nomen2!$A$1:$E$34,2,0)</f>
        <v>BASSIN DE LILLEBONNE</v>
      </c>
      <c r="B1321">
        <f>VLOOKUP(C1321,Nomen2!$A$1:$E$34,3,0)</f>
        <v>28108</v>
      </c>
      <c r="C1321">
        <v>2808</v>
      </c>
      <c r="D1321" t="s">
        <v>450</v>
      </c>
      <c r="E1321">
        <v>1</v>
      </c>
    </row>
    <row r="1322" spans="1:5">
      <c r="A1322" t="str">
        <f>VLOOKUP(C1322,Nomen2!$A$1:$E$34,2,0)</f>
        <v>BASSIN DE LILLEBONNE</v>
      </c>
      <c r="B1322">
        <f>VLOOKUP(C1322,Nomen2!$A$1:$E$34,3,0)</f>
        <v>28108</v>
      </c>
      <c r="C1322">
        <v>2808</v>
      </c>
      <c r="D1322" t="s">
        <v>231</v>
      </c>
      <c r="E1322">
        <v>1</v>
      </c>
    </row>
    <row r="1323" spans="1:5">
      <c r="A1323" t="str">
        <f>VLOOKUP(C1323,Nomen2!$A$1:$E$34,2,0)</f>
        <v>BASSIN DE LILLEBONNE</v>
      </c>
      <c r="B1323">
        <f>VLOOKUP(C1323,Nomen2!$A$1:$E$34,3,0)</f>
        <v>28108</v>
      </c>
      <c r="C1323">
        <v>2808</v>
      </c>
      <c r="D1323" t="s">
        <v>274</v>
      </c>
      <c r="E1323">
        <v>1</v>
      </c>
    </row>
    <row r="1324" spans="1:5">
      <c r="A1324" t="str">
        <f>VLOOKUP(C1324,Nomen2!$A$1:$E$34,2,0)</f>
        <v>BASSIN DE LILLEBONNE</v>
      </c>
      <c r="B1324">
        <f>VLOOKUP(C1324,Nomen2!$A$1:$E$34,3,0)</f>
        <v>28108</v>
      </c>
      <c r="C1324">
        <v>2808</v>
      </c>
      <c r="D1324" t="s">
        <v>529</v>
      </c>
      <c r="E1324">
        <v>1</v>
      </c>
    </row>
    <row r="1325" spans="1:5">
      <c r="A1325" t="str">
        <f>VLOOKUP(C1325,Nomen2!$A$1:$E$34,2,0)</f>
        <v>BASSIN DE LILLEBONNE</v>
      </c>
      <c r="B1325">
        <f>VLOOKUP(C1325,Nomen2!$A$1:$E$34,3,0)</f>
        <v>28108</v>
      </c>
      <c r="C1325">
        <v>2808</v>
      </c>
      <c r="D1325" t="s">
        <v>296</v>
      </c>
      <c r="E1325">
        <v>1</v>
      </c>
    </row>
    <row r="1326" spans="1:5">
      <c r="A1326" t="str">
        <f>VLOOKUP(C1326,Nomen2!$A$1:$E$34,2,0)</f>
        <v>BASSIN DE LILLEBONNE</v>
      </c>
      <c r="B1326">
        <f>VLOOKUP(C1326,Nomen2!$A$1:$E$34,3,0)</f>
        <v>28108</v>
      </c>
      <c r="C1326">
        <v>2808</v>
      </c>
      <c r="D1326" t="s">
        <v>384</v>
      </c>
      <c r="E1326">
        <v>1</v>
      </c>
    </row>
    <row r="1327" spans="1:5">
      <c r="A1327" t="str">
        <f>VLOOKUP(C1327,Nomen2!$A$1:$E$34,2,0)</f>
        <v>BASSIN DE LILLEBONNE</v>
      </c>
      <c r="B1327">
        <f>VLOOKUP(C1327,Nomen2!$A$1:$E$34,3,0)</f>
        <v>28108</v>
      </c>
      <c r="C1327">
        <v>2808</v>
      </c>
      <c r="D1327" t="s">
        <v>248</v>
      </c>
      <c r="E1327">
        <v>1</v>
      </c>
    </row>
    <row r="1328" spans="1:5">
      <c r="A1328" t="str">
        <f>VLOOKUP(C1328,Nomen2!$A$1:$E$34,2,0)</f>
        <v>BASSIN DE LILLEBONNE</v>
      </c>
      <c r="B1328">
        <f>VLOOKUP(C1328,Nomen2!$A$1:$E$34,3,0)</f>
        <v>28108</v>
      </c>
      <c r="C1328">
        <v>2808</v>
      </c>
      <c r="D1328" t="s">
        <v>308</v>
      </c>
      <c r="E1328">
        <v>1</v>
      </c>
    </row>
    <row r="1329" spans="1:5">
      <c r="A1329" t="str">
        <f>VLOOKUP(C1329,Nomen2!$A$1:$E$34,2,0)</f>
        <v>BASSIN DE LILLEBONNE</v>
      </c>
      <c r="B1329">
        <f>VLOOKUP(C1329,Nomen2!$A$1:$E$34,3,0)</f>
        <v>28108</v>
      </c>
      <c r="C1329">
        <v>2808</v>
      </c>
      <c r="D1329" t="s">
        <v>205</v>
      </c>
      <c r="E1329">
        <v>1</v>
      </c>
    </row>
    <row r="1330" spans="1:5">
      <c r="A1330" t="str">
        <f>VLOOKUP(C1330,Nomen2!$A$1:$E$34,2,0)</f>
        <v>BASSIN DE LILLEBONNE</v>
      </c>
      <c r="B1330">
        <f>VLOOKUP(C1330,Nomen2!$A$1:$E$34,3,0)</f>
        <v>28108</v>
      </c>
      <c r="C1330">
        <v>2808</v>
      </c>
      <c r="D1330" t="s">
        <v>229</v>
      </c>
      <c r="E1330">
        <v>1</v>
      </c>
    </row>
    <row r="1331" spans="1:5">
      <c r="A1331" t="str">
        <f>VLOOKUP(C1331,Nomen2!$A$1:$E$34,2,0)</f>
        <v>BASSIN DE LILLEBONNE</v>
      </c>
      <c r="B1331">
        <f>VLOOKUP(C1331,Nomen2!$A$1:$E$34,3,0)</f>
        <v>28108</v>
      </c>
      <c r="C1331">
        <v>2808</v>
      </c>
      <c r="D1331" t="s">
        <v>463</v>
      </c>
      <c r="E1331">
        <v>1</v>
      </c>
    </row>
    <row r="1332" spans="1:5">
      <c r="A1332" t="str">
        <f>VLOOKUP(C1332,Nomen2!$A$1:$E$34,2,0)</f>
        <v>BASSIN DE LILLEBONNE</v>
      </c>
      <c r="B1332">
        <f>VLOOKUP(C1332,Nomen2!$A$1:$E$34,3,0)</f>
        <v>28108</v>
      </c>
      <c r="C1332">
        <v>2808</v>
      </c>
      <c r="D1332" t="s">
        <v>220</v>
      </c>
      <c r="E1332">
        <v>1</v>
      </c>
    </row>
    <row r="1333" spans="1:5">
      <c r="A1333" t="str">
        <f>VLOOKUP(C1333,Nomen2!$A$1:$E$34,2,0)</f>
        <v>BASSIN DE LILLEBONNE</v>
      </c>
      <c r="B1333">
        <f>VLOOKUP(C1333,Nomen2!$A$1:$E$34,3,0)</f>
        <v>28108</v>
      </c>
      <c r="C1333">
        <v>2808</v>
      </c>
      <c r="D1333" t="s">
        <v>467</v>
      </c>
      <c r="E1333">
        <v>1</v>
      </c>
    </row>
    <row r="1334" spans="1:5">
      <c r="A1334" t="str">
        <f>VLOOKUP(C1334,Nomen2!$A$1:$E$34,2,0)</f>
        <v>BASSIN DE LILLEBONNE</v>
      </c>
      <c r="B1334">
        <f>VLOOKUP(C1334,Nomen2!$A$1:$E$34,3,0)</f>
        <v>28108</v>
      </c>
      <c r="C1334">
        <v>2808</v>
      </c>
      <c r="D1334" t="s">
        <v>362</v>
      </c>
      <c r="E1334">
        <v>1</v>
      </c>
    </row>
    <row r="1335" spans="1:5">
      <c r="A1335" t="str">
        <f>VLOOKUP(C1335,Nomen2!$A$1:$E$34,2,0)</f>
        <v>BASSIN DE LILLEBONNE</v>
      </c>
      <c r="B1335">
        <f>VLOOKUP(C1335,Nomen2!$A$1:$E$34,3,0)</f>
        <v>28108</v>
      </c>
      <c r="C1335">
        <v>2808</v>
      </c>
      <c r="D1335" t="s">
        <v>418</v>
      </c>
      <c r="E1335">
        <v>1</v>
      </c>
    </row>
    <row r="1336" spans="1:5">
      <c r="A1336" t="str">
        <f>VLOOKUP(C1336,Nomen2!$A$1:$E$34,2,0)</f>
        <v>BASSIN DE LILLEBONNE</v>
      </c>
      <c r="B1336">
        <f>VLOOKUP(C1336,Nomen2!$A$1:$E$34,3,0)</f>
        <v>28108</v>
      </c>
      <c r="C1336">
        <v>2808</v>
      </c>
      <c r="D1336" t="s">
        <v>209</v>
      </c>
      <c r="E1336">
        <v>1</v>
      </c>
    </row>
    <row r="1337" spans="1:5">
      <c r="A1337" t="str">
        <f>VLOOKUP(C1337,Nomen2!$A$1:$E$34,2,0)</f>
        <v>BASSIN DE LILLEBONNE</v>
      </c>
      <c r="B1337">
        <f>VLOOKUP(C1337,Nomen2!$A$1:$E$34,3,0)</f>
        <v>28108</v>
      </c>
      <c r="C1337">
        <v>2808</v>
      </c>
      <c r="D1337" t="s">
        <v>275</v>
      </c>
      <c r="E1337">
        <v>1</v>
      </c>
    </row>
    <row r="1338" spans="1:5">
      <c r="A1338" t="str">
        <f>VLOOKUP(C1338,Nomen2!$A$1:$E$34,2,0)</f>
        <v>BASSIN DE LILLEBONNE</v>
      </c>
      <c r="B1338">
        <f>VLOOKUP(C1338,Nomen2!$A$1:$E$34,3,0)</f>
        <v>28108</v>
      </c>
      <c r="C1338">
        <v>2808</v>
      </c>
      <c r="D1338" t="s">
        <v>254</v>
      </c>
      <c r="E1338">
        <v>1</v>
      </c>
    </row>
    <row r="1339" spans="1:5">
      <c r="A1339" t="str">
        <f>VLOOKUP(C1339,Nomen2!$A$1:$E$34,2,0)</f>
        <v>BASSIN DE LILLEBONNE</v>
      </c>
      <c r="B1339">
        <f>VLOOKUP(C1339,Nomen2!$A$1:$E$34,3,0)</f>
        <v>28108</v>
      </c>
      <c r="C1339">
        <v>2808</v>
      </c>
      <c r="D1339" t="s">
        <v>310</v>
      </c>
      <c r="E1339">
        <v>1</v>
      </c>
    </row>
    <row r="1340" spans="1:5">
      <c r="A1340" t="str">
        <f>VLOOKUP(C1340,Nomen2!$A$1:$E$34,2,0)</f>
        <v>BASSIN DE LILLEBONNE</v>
      </c>
      <c r="B1340">
        <f>VLOOKUP(C1340,Nomen2!$A$1:$E$34,3,0)</f>
        <v>28108</v>
      </c>
      <c r="C1340">
        <v>2808</v>
      </c>
      <c r="D1340" t="s">
        <v>421</v>
      </c>
      <c r="E1340">
        <v>1</v>
      </c>
    </row>
    <row r="1341" spans="1:5">
      <c r="A1341" t="str">
        <f>VLOOKUP(C1341,Nomen2!$A$1:$E$34,2,0)</f>
        <v>BASSIN DE LILLEBONNE</v>
      </c>
      <c r="B1341">
        <f>VLOOKUP(C1341,Nomen2!$A$1:$E$34,3,0)</f>
        <v>28108</v>
      </c>
      <c r="C1341">
        <v>2808</v>
      </c>
      <c r="D1341" t="s">
        <v>422</v>
      </c>
      <c r="E1341">
        <v>1</v>
      </c>
    </row>
    <row r="1342" spans="1:5">
      <c r="A1342" t="str">
        <f>VLOOKUP(C1342,Nomen2!$A$1:$E$34,2,0)</f>
        <v>BASSIN DE LILLEBONNE</v>
      </c>
      <c r="B1342">
        <f>VLOOKUP(C1342,Nomen2!$A$1:$E$34,3,0)</f>
        <v>28108</v>
      </c>
      <c r="C1342">
        <v>2808</v>
      </c>
      <c r="D1342" t="s">
        <v>246</v>
      </c>
      <c r="E1342">
        <v>0</v>
      </c>
    </row>
    <row r="1343" spans="1:5">
      <c r="A1343" t="str">
        <f>VLOOKUP(C1343,Nomen2!$A$1:$E$34,2,0)</f>
        <v>BASSIN DE LILLEBONNE</v>
      </c>
      <c r="B1343">
        <f>VLOOKUP(C1343,Nomen2!$A$1:$E$34,3,0)</f>
        <v>28108</v>
      </c>
      <c r="C1343">
        <v>2808</v>
      </c>
      <c r="D1343" t="s">
        <v>377</v>
      </c>
      <c r="E1343">
        <v>0</v>
      </c>
    </row>
    <row r="1344" spans="1:5">
      <c r="A1344" t="str">
        <f>VLOOKUP(C1344,Nomen2!$A$1:$E$34,2,0)</f>
        <v>BASSIN DE LILLEBONNE</v>
      </c>
      <c r="B1344">
        <f>VLOOKUP(C1344,Nomen2!$A$1:$E$34,3,0)</f>
        <v>28108</v>
      </c>
      <c r="C1344">
        <v>2808</v>
      </c>
      <c r="D1344" t="s">
        <v>520</v>
      </c>
      <c r="E1344">
        <v>0</v>
      </c>
    </row>
    <row r="1345" spans="1:5">
      <c r="A1345" t="str">
        <f>VLOOKUP(C1345,Nomen2!$A$1:$E$34,2,0)</f>
        <v>BASSIN DE LILLEBONNE</v>
      </c>
      <c r="B1345">
        <f>VLOOKUP(C1345,Nomen2!$A$1:$E$34,3,0)</f>
        <v>28108</v>
      </c>
      <c r="C1345">
        <v>2808</v>
      </c>
      <c r="D1345" t="s">
        <v>521</v>
      </c>
      <c r="E1345">
        <v>0</v>
      </c>
    </row>
    <row r="1346" spans="1:5">
      <c r="A1346" t="str">
        <f>VLOOKUP(C1346,Nomen2!$A$1:$E$34,2,0)</f>
        <v>BASSIN DE LILLEBONNE</v>
      </c>
      <c r="B1346">
        <f>VLOOKUP(C1346,Nomen2!$A$1:$E$34,3,0)</f>
        <v>28108</v>
      </c>
      <c r="C1346">
        <v>2808</v>
      </c>
      <c r="D1346" t="s">
        <v>458</v>
      </c>
      <c r="E1346">
        <v>0</v>
      </c>
    </row>
    <row r="1347" spans="1:5">
      <c r="A1347" t="str">
        <f>VLOOKUP(C1347,Nomen2!$A$1:$E$34,2,0)</f>
        <v>BASSIN DE LILLEBONNE</v>
      </c>
      <c r="B1347">
        <f>VLOOKUP(C1347,Nomen2!$A$1:$E$34,3,0)</f>
        <v>28108</v>
      </c>
      <c r="C1347">
        <v>2808</v>
      </c>
      <c r="D1347" t="s">
        <v>466</v>
      </c>
      <c r="E1347">
        <v>0</v>
      </c>
    </row>
    <row r="1348" spans="1:5">
      <c r="A1348" t="str">
        <f>VLOOKUP(C1348,Nomen2!$A$1:$E$34,2,0)</f>
        <v>BASSIN D'ELBEUF</v>
      </c>
      <c r="B1348">
        <f>VLOOKUP(C1348,Nomen2!$A$1:$E$34,3,0)</f>
        <v>28109</v>
      </c>
      <c r="C1348">
        <v>2809</v>
      </c>
      <c r="D1348" t="s">
        <v>175</v>
      </c>
      <c r="E1348">
        <v>33</v>
      </c>
    </row>
    <row r="1349" spans="1:5">
      <c r="A1349" t="str">
        <f>VLOOKUP(C1349,Nomen2!$A$1:$E$34,2,0)</f>
        <v>BASSIN D'ELBEUF</v>
      </c>
      <c r="B1349">
        <f>VLOOKUP(C1349,Nomen2!$A$1:$E$34,3,0)</f>
        <v>28109</v>
      </c>
      <c r="C1349">
        <v>2809</v>
      </c>
      <c r="D1349" t="s">
        <v>188</v>
      </c>
      <c r="E1349">
        <v>33</v>
      </c>
    </row>
    <row r="1350" spans="1:5">
      <c r="A1350" t="str">
        <f>VLOOKUP(C1350,Nomen2!$A$1:$E$34,2,0)</f>
        <v>BASSIN D'ELBEUF</v>
      </c>
      <c r="B1350">
        <f>VLOOKUP(C1350,Nomen2!$A$1:$E$34,3,0)</f>
        <v>28109</v>
      </c>
      <c r="C1350">
        <v>2809</v>
      </c>
      <c r="D1350" t="s">
        <v>185</v>
      </c>
      <c r="E1350">
        <v>30</v>
      </c>
    </row>
    <row r="1351" spans="1:5">
      <c r="A1351" t="str">
        <f>VLOOKUP(C1351,Nomen2!$A$1:$E$34,2,0)</f>
        <v>BASSIN D'ELBEUF</v>
      </c>
      <c r="B1351">
        <f>VLOOKUP(C1351,Nomen2!$A$1:$E$34,3,0)</f>
        <v>28109</v>
      </c>
      <c r="C1351">
        <v>2809</v>
      </c>
      <c r="D1351" t="s">
        <v>183</v>
      </c>
      <c r="E1351">
        <v>22</v>
      </c>
    </row>
    <row r="1352" spans="1:5">
      <c r="A1352" t="str">
        <f>VLOOKUP(C1352,Nomen2!$A$1:$E$34,2,0)</f>
        <v>BASSIN D'ELBEUF</v>
      </c>
      <c r="B1352">
        <f>VLOOKUP(C1352,Nomen2!$A$1:$E$34,3,0)</f>
        <v>28109</v>
      </c>
      <c r="C1352">
        <v>2809</v>
      </c>
      <c r="D1352" t="s">
        <v>195</v>
      </c>
      <c r="E1352">
        <v>20</v>
      </c>
    </row>
    <row r="1353" spans="1:5">
      <c r="A1353" t="str">
        <f>VLOOKUP(C1353,Nomen2!$A$1:$E$34,2,0)</f>
        <v>BASSIN D'ELBEUF</v>
      </c>
      <c r="B1353">
        <f>VLOOKUP(C1353,Nomen2!$A$1:$E$34,3,0)</f>
        <v>28109</v>
      </c>
      <c r="C1353">
        <v>2809</v>
      </c>
      <c r="D1353" t="s">
        <v>176</v>
      </c>
      <c r="E1353">
        <v>13</v>
      </c>
    </row>
    <row r="1354" spans="1:5">
      <c r="A1354" t="str">
        <f>VLOOKUP(C1354,Nomen2!$A$1:$E$34,2,0)</f>
        <v>BASSIN D'ELBEUF</v>
      </c>
      <c r="B1354">
        <f>VLOOKUP(C1354,Nomen2!$A$1:$E$34,3,0)</f>
        <v>28109</v>
      </c>
      <c r="C1354">
        <v>2809</v>
      </c>
      <c r="D1354" t="s">
        <v>184</v>
      </c>
      <c r="E1354">
        <v>12</v>
      </c>
    </row>
    <row r="1355" spans="1:5">
      <c r="A1355" t="str">
        <f>VLOOKUP(C1355,Nomen2!$A$1:$E$34,2,0)</f>
        <v>BASSIN D'ELBEUF</v>
      </c>
      <c r="B1355">
        <f>VLOOKUP(C1355,Nomen2!$A$1:$E$34,3,0)</f>
        <v>28109</v>
      </c>
      <c r="C1355">
        <v>2809</v>
      </c>
      <c r="D1355" t="s">
        <v>187</v>
      </c>
      <c r="E1355">
        <v>11</v>
      </c>
    </row>
    <row r="1356" spans="1:5">
      <c r="A1356" t="str">
        <f>VLOOKUP(C1356,Nomen2!$A$1:$E$34,2,0)</f>
        <v>BASSIN D'ELBEUF</v>
      </c>
      <c r="B1356">
        <f>VLOOKUP(C1356,Nomen2!$A$1:$E$34,3,0)</f>
        <v>28109</v>
      </c>
      <c r="C1356">
        <v>2809</v>
      </c>
      <c r="D1356" t="s">
        <v>199</v>
      </c>
      <c r="E1356">
        <v>11</v>
      </c>
    </row>
    <row r="1357" spans="1:5">
      <c r="A1357" t="str">
        <f>VLOOKUP(C1357,Nomen2!$A$1:$E$34,2,0)</f>
        <v>BASSIN D'ELBEUF</v>
      </c>
      <c r="B1357">
        <f>VLOOKUP(C1357,Nomen2!$A$1:$E$34,3,0)</f>
        <v>28109</v>
      </c>
      <c r="C1357">
        <v>2809</v>
      </c>
      <c r="D1357" t="s">
        <v>177</v>
      </c>
      <c r="E1357">
        <v>10</v>
      </c>
    </row>
    <row r="1358" spans="1:5">
      <c r="A1358" t="str">
        <f>VLOOKUP(C1358,Nomen2!$A$1:$E$34,2,0)</f>
        <v>BASSIN D'ELBEUF</v>
      </c>
      <c r="B1358">
        <f>VLOOKUP(C1358,Nomen2!$A$1:$E$34,3,0)</f>
        <v>28109</v>
      </c>
      <c r="C1358">
        <v>2809</v>
      </c>
      <c r="D1358" t="s">
        <v>193</v>
      </c>
      <c r="E1358">
        <v>10</v>
      </c>
    </row>
    <row r="1359" spans="1:5">
      <c r="A1359" t="str">
        <f>VLOOKUP(C1359,Nomen2!$A$1:$E$34,2,0)</f>
        <v>BASSIN D'ELBEUF</v>
      </c>
      <c r="B1359">
        <f>VLOOKUP(C1359,Nomen2!$A$1:$E$34,3,0)</f>
        <v>28109</v>
      </c>
      <c r="C1359">
        <v>2809</v>
      </c>
      <c r="D1359" t="s">
        <v>178</v>
      </c>
      <c r="E1359">
        <v>10</v>
      </c>
    </row>
    <row r="1360" spans="1:5">
      <c r="A1360" t="str">
        <f>VLOOKUP(C1360,Nomen2!$A$1:$E$34,2,0)</f>
        <v>BASSIN D'ELBEUF</v>
      </c>
      <c r="B1360">
        <f>VLOOKUP(C1360,Nomen2!$A$1:$E$34,3,0)</f>
        <v>28109</v>
      </c>
      <c r="C1360">
        <v>2809</v>
      </c>
      <c r="D1360" t="s">
        <v>198</v>
      </c>
      <c r="E1360">
        <v>9</v>
      </c>
    </row>
    <row r="1361" spans="1:5">
      <c r="A1361" t="str">
        <f>VLOOKUP(C1361,Nomen2!$A$1:$E$34,2,0)</f>
        <v>BASSIN D'ELBEUF</v>
      </c>
      <c r="B1361">
        <f>VLOOKUP(C1361,Nomen2!$A$1:$E$34,3,0)</f>
        <v>28109</v>
      </c>
      <c r="C1361">
        <v>2809</v>
      </c>
      <c r="D1361" t="s">
        <v>180</v>
      </c>
      <c r="E1361">
        <v>9</v>
      </c>
    </row>
    <row r="1362" spans="1:5">
      <c r="A1362" t="str">
        <f>VLOOKUP(C1362,Nomen2!$A$1:$E$34,2,0)</f>
        <v>BASSIN D'ELBEUF</v>
      </c>
      <c r="B1362">
        <f>VLOOKUP(C1362,Nomen2!$A$1:$E$34,3,0)</f>
        <v>28109</v>
      </c>
      <c r="C1362">
        <v>2809</v>
      </c>
      <c r="D1362" t="s">
        <v>247</v>
      </c>
      <c r="E1362">
        <v>8</v>
      </c>
    </row>
    <row r="1363" spans="1:5">
      <c r="A1363" t="str">
        <f>VLOOKUP(C1363,Nomen2!$A$1:$E$34,2,0)</f>
        <v>BASSIN D'ELBEUF</v>
      </c>
      <c r="B1363">
        <f>VLOOKUP(C1363,Nomen2!$A$1:$E$34,3,0)</f>
        <v>28109</v>
      </c>
      <c r="C1363">
        <v>2809</v>
      </c>
      <c r="D1363" t="s">
        <v>252</v>
      </c>
      <c r="E1363">
        <v>8</v>
      </c>
    </row>
    <row r="1364" spans="1:5">
      <c r="A1364" t="str">
        <f>VLOOKUP(C1364,Nomen2!$A$1:$E$34,2,0)</f>
        <v>BASSIN D'ELBEUF</v>
      </c>
      <c r="B1364">
        <f>VLOOKUP(C1364,Nomen2!$A$1:$E$34,3,0)</f>
        <v>28109</v>
      </c>
      <c r="C1364">
        <v>2809</v>
      </c>
      <c r="D1364" t="s">
        <v>230</v>
      </c>
      <c r="E1364">
        <v>8</v>
      </c>
    </row>
    <row r="1365" spans="1:5">
      <c r="A1365" t="str">
        <f>VLOOKUP(C1365,Nomen2!$A$1:$E$34,2,0)</f>
        <v>BASSIN D'ELBEUF</v>
      </c>
      <c r="B1365">
        <f>VLOOKUP(C1365,Nomen2!$A$1:$E$34,3,0)</f>
        <v>28109</v>
      </c>
      <c r="C1365">
        <v>2809</v>
      </c>
      <c r="D1365" t="s">
        <v>191</v>
      </c>
      <c r="E1365">
        <v>7</v>
      </c>
    </row>
    <row r="1366" spans="1:5">
      <c r="A1366" t="str">
        <f>VLOOKUP(C1366,Nomen2!$A$1:$E$34,2,0)</f>
        <v>BASSIN D'ELBEUF</v>
      </c>
      <c r="B1366">
        <f>VLOOKUP(C1366,Nomen2!$A$1:$E$34,3,0)</f>
        <v>28109</v>
      </c>
      <c r="C1366">
        <v>2809</v>
      </c>
      <c r="D1366" t="s">
        <v>211</v>
      </c>
      <c r="E1366">
        <v>7</v>
      </c>
    </row>
    <row r="1367" spans="1:5">
      <c r="A1367" t="str">
        <f>VLOOKUP(C1367,Nomen2!$A$1:$E$34,2,0)</f>
        <v>BASSIN D'ELBEUF</v>
      </c>
      <c r="B1367">
        <f>VLOOKUP(C1367,Nomen2!$A$1:$E$34,3,0)</f>
        <v>28109</v>
      </c>
      <c r="C1367">
        <v>2809</v>
      </c>
      <c r="D1367" t="s">
        <v>181</v>
      </c>
      <c r="E1367">
        <v>6</v>
      </c>
    </row>
    <row r="1368" spans="1:5">
      <c r="A1368" t="str">
        <f>VLOOKUP(C1368,Nomen2!$A$1:$E$34,2,0)</f>
        <v>BASSIN D'ELBEUF</v>
      </c>
      <c r="B1368">
        <f>VLOOKUP(C1368,Nomen2!$A$1:$E$34,3,0)</f>
        <v>28109</v>
      </c>
      <c r="C1368">
        <v>2809</v>
      </c>
      <c r="D1368" t="s">
        <v>204</v>
      </c>
      <c r="E1368">
        <v>6</v>
      </c>
    </row>
    <row r="1369" spans="1:5">
      <c r="A1369" t="str">
        <f>VLOOKUP(C1369,Nomen2!$A$1:$E$34,2,0)</f>
        <v>BASSIN D'ELBEUF</v>
      </c>
      <c r="B1369">
        <f>VLOOKUP(C1369,Nomen2!$A$1:$E$34,3,0)</f>
        <v>28109</v>
      </c>
      <c r="C1369">
        <v>2809</v>
      </c>
      <c r="D1369" t="s">
        <v>201</v>
      </c>
      <c r="E1369">
        <v>6</v>
      </c>
    </row>
    <row r="1370" spans="1:5">
      <c r="A1370" t="str">
        <f>VLOOKUP(C1370,Nomen2!$A$1:$E$34,2,0)</f>
        <v>BASSIN D'ELBEUF</v>
      </c>
      <c r="B1370">
        <f>VLOOKUP(C1370,Nomen2!$A$1:$E$34,3,0)</f>
        <v>28109</v>
      </c>
      <c r="C1370">
        <v>2809</v>
      </c>
      <c r="D1370" t="s">
        <v>215</v>
      </c>
      <c r="E1370">
        <v>5</v>
      </c>
    </row>
    <row r="1371" spans="1:5">
      <c r="A1371" t="str">
        <f>VLOOKUP(C1371,Nomen2!$A$1:$E$34,2,0)</f>
        <v>BASSIN D'ELBEUF</v>
      </c>
      <c r="B1371">
        <f>VLOOKUP(C1371,Nomen2!$A$1:$E$34,3,0)</f>
        <v>28109</v>
      </c>
      <c r="C1371">
        <v>2809</v>
      </c>
      <c r="D1371" t="s">
        <v>231</v>
      </c>
      <c r="E1371">
        <v>5</v>
      </c>
    </row>
    <row r="1372" spans="1:5">
      <c r="A1372" t="str">
        <f>VLOOKUP(C1372,Nomen2!$A$1:$E$34,2,0)</f>
        <v>BASSIN D'ELBEUF</v>
      </c>
      <c r="B1372">
        <f>VLOOKUP(C1372,Nomen2!$A$1:$E$34,3,0)</f>
        <v>28109</v>
      </c>
      <c r="C1372">
        <v>2809</v>
      </c>
      <c r="D1372" t="s">
        <v>194</v>
      </c>
      <c r="E1372">
        <v>5</v>
      </c>
    </row>
    <row r="1373" spans="1:5">
      <c r="A1373" t="str">
        <f>VLOOKUP(C1373,Nomen2!$A$1:$E$34,2,0)</f>
        <v>BASSIN D'ELBEUF</v>
      </c>
      <c r="B1373">
        <f>VLOOKUP(C1373,Nomen2!$A$1:$E$34,3,0)</f>
        <v>28109</v>
      </c>
      <c r="C1373">
        <v>2809</v>
      </c>
      <c r="D1373" t="s">
        <v>206</v>
      </c>
      <c r="E1373">
        <v>5</v>
      </c>
    </row>
    <row r="1374" spans="1:5">
      <c r="A1374" t="str">
        <f>VLOOKUP(C1374,Nomen2!$A$1:$E$34,2,0)</f>
        <v>BASSIN D'ELBEUF</v>
      </c>
      <c r="B1374">
        <f>VLOOKUP(C1374,Nomen2!$A$1:$E$34,3,0)</f>
        <v>28109</v>
      </c>
      <c r="C1374">
        <v>2809</v>
      </c>
      <c r="D1374" t="s">
        <v>197</v>
      </c>
      <c r="E1374">
        <v>4</v>
      </c>
    </row>
    <row r="1375" spans="1:5">
      <c r="A1375" t="str">
        <f>VLOOKUP(C1375,Nomen2!$A$1:$E$34,2,0)</f>
        <v>BASSIN D'ELBEUF</v>
      </c>
      <c r="B1375">
        <f>VLOOKUP(C1375,Nomen2!$A$1:$E$34,3,0)</f>
        <v>28109</v>
      </c>
      <c r="C1375">
        <v>2809</v>
      </c>
      <c r="D1375" t="s">
        <v>192</v>
      </c>
      <c r="E1375">
        <v>4</v>
      </c>
    </row>
    <row r="1376" spans="1:5">
      <c r="A1376" t="str">
        <f>VLOOKUP(C1376,Nomen2!$A$1:$E$34,2,0)</f>
        <v>BASSIN D'ELBEUF</v>
      </c>
      <c r="B1376">
        <f>VLOOKUP(C1376,Nomen2!$A$1:$E$34,3,0)</f>
        <v>28109</v>
      </c>
      <c r="C1376">
        <v>2809</v>
      </c>
      <c r="D1376" t="s">
        <v>460</v>
      </c>
      <c r="E1376">
        <v>4</v>
      </c>
    </row>
    <row r="1377" spans="1:5">
      <c r="A1377" t="str">
        <f>VLOOKUP(C1377,Nomen2!$A$1:$E$34,2,0)</f>
        <v>BASSIN D'ELBEUF</v>
      </c>
      <c r="B1377">
        <f>VLOOKUP(C1377,Nomen2!$A$1:$E$34,3,0)</f>
        <v>28109</v>
      </c>
      <c r="C1377">
        <v>2809</v>
      </c>
      <c r="D1377" t="s">
        <v>243</v>
      </c>
      <c r="E1377">
        <v>4</v>
      </c>
    </row>
    <row r="1378" spans="1:5">
      <c r="A1378" t="str">
        <f>VLOOKUP(C1378,Nomen2!$A$1:$E$34,2,0)</f>
        <v>BASSIN D'ELBEUF</v>
      </c>
      <c r="B1378">
        <f>VLOOKUP(C1378,Nomen2!$A$1:$E$34,3,0)</f>
        <v>28109</v>
      </c>
      <c r="C1378">
        <v>2809</v>
      </c>
      <c r="D1378" t="s">
        <v>179</v>
      </c>
      <c r="E1378">
        <v>4</v>
      </c>
    </row>
    <row r="1379" spans="1:5">
      <c r="A1379" t="str">
        <f>VLOOKUP(C1379,Nomen2!$A$1:$E$34,2,0)</f>
        <v>BASSIN D'ELBEUF</v>
      </c>
      <c r="B1379">
        <f>VLOOKUP(C1379,Nomen2!$A$1:$E$34,3,0)</f>
        <v>28109</v>
      </c>
      <c r="C1379">
        <v>2809</v>
      </c>
      <c r="D1379" t="s">
        <v>222</v>
      </c>
      <c r="E1379">
        <v>3</v>
      </c>
    </row>
    <row r="1380" spans="1:5">
      <c r="A1380" t="str">
        <f>VLOOKUP(C1380,Nomen2!$A$1:$E$34,2,0)</f>
        <v>BASSIN D'ELBEUF</v>
      </c>
      <c r="B1380">
        <f>VLOOKUP(C1380,Nomen2!$A$1:$E$34,3,0)</f>
        <v>28109</v>
      </c>
      <c r="C1380">
        <v>2809</v>
      </c>
      <c r="D1380" t="s">
        <v>223</v>
      </c>
      <c r="E1380">
        <v>3</v>
      </c>
    </row>
    <row r="1381" spans="1:5">
      <c r="A1381" t="str">
        <f>VLOOKUP(C1381,Nomen2!$A$1:$E$34,2,0)</f>
        <v>BASSIN D'ELBEUF</v>
      </c>
      <c r="B1381">
        <f>VLOOKUP(C1381,Nomen2!$A$1:$E$34,3,0)</f>
        <v>28109</v>
      </c>
      <c r="C1381">
        <v>2809</v>
      </c>
      <c r="D1381" t="s">
        <v>186</v>
      </c>
      <c r="E1381">
        <v>3</v>
      </c>
    </row>
    <row r="1382" spans="1:5">
      <c r="A1382" t="str">
        <f>VLOOKUP(C1382,Nomen2!$A$1:$E$34,2,0)</f>
        <v>BASSIN D'ELBEUF</v>
      </c>
      <c r="B1382">
        <f>VLOOKUP(C1382,Nomen2!$A$1:$E$34,3,0)</f>
        <v>28109</v>
      </c>
      <c r="C1382">
        <v>2809</v>
      </c>
      <c r="D1382" t="s">
        <v>251</v>
      </c>
      <c r="E1382">
        <v>3</v>
      </c>
    </row>
    <row r="1383" spans="1:5">
      <c r="A1383" t="str">
        <f>VLOOKUP(C1383,Nomen2!$A$1:$E$34,2,0)</f>
        <v>BASSIN D'ELBEUF</v>
      </c>
      <c r="B1383">
        <f>VLOOKUP(C1383,Nomen2!$A$1:$E$34,3,0)</f>
        <v>28109</v>
      </c>
      <c r="C1383">
        <v>2809</v>
      </c>
      <c r="D1383" t="s">
        <v>261</v>
      </c>
      <c r="E1383">
        <v>3</v>
      </c>
    </row>
    <row r="1384" spans="1:5">
      <c r="A1384" t="str">
        <f>VLOOKUP(C1384,Nomen2!$A$1:$E$34,2,0)</f>
        <v>BASSIN D'ELBEUF</v>
      </c>
      <c r="B1384">
        <f>VLOOKUP(C1384,Nomen2!$A$1:$E$34,3,0)</f>
        <v>28109</v>
      </c>
      <c r="C1384">
        <v>2809</v>
      </c>
      <c r="D1384" t="s">
        <v>200</v>
      </c>
      <c r="E1384">
        <v>3</v>
      </c>
    </row>
    <row r="1385" spans="1:5">
      <c r="A1385" t="str">
        <f>VLOOKUP(C1385,Nomen2!$A$1:$E$34,2,0)</f>
        <v>BASSIN D'ELBEUF</v>
      </c>
      <c r="B1385">
        <f>VLOOKUP(C1385,Nomen2!$A$1:$E$34,3,0)</f>
        <v>28109</v>
      </c>
      <c r="C1385">
        <v>2809</v>
      </c>
      <c r="D1385" t="s">
        <v>228</v>
      </c>
      <c r="E1385">
        <v>3</v>
      </c>
    </row>
    <row r="1386" spans="1:5">
      <c r="A1386" t="str">
        <f>VLOOKUP(C1386,Nomen2!$A$1:$E$34,2,0)</f>
        <v>BASSIN D'ELBEUF</v>
      </c>
      <c r="B1386">
        <f>VLOOKUP(C1386,Nomen2!$A$1:$E$34,3,0)</f>
        <v>28109</v>
      </c>
      <c r="C1386">
        <v>2809</v>
      </c>
      <c r="D1386" t="s">
        <v>182</v>
      </c>
      <c r="E1386">
        <v>3</v>
      </c>
    </row>
    <row r="1387" spans="1:5">
      <c r="A1387" t="str">
        <f>VLOOKUP(C1387,Nomen2!$A$1:$E$34,2,0)</f>
        <v>BASSIN D'ELBEUF</v>
      </c>
      <c r="B1387">
        <f>VLOOKUP(C1387,Nomen2!$A$1:$E$34,3,0)</f>
        <v>28109</v>
      </c>
      <c r="C1387">
        <v>2809</v>
      </c>
      <c r="D1387" t="s">
        <v>290</v>
      </c>
      <c r="E1387">
        <v>3</v>
      </c>
    </row>
    <row r="1388" spans="1:5">
      <c r="A1388" t="str">
        <f>VLOOKUP(C1388,Nomen2!$A$1:$E$34,2,0)</f>
        <v>BASSIN D'ELBEUF</v>
      </c>
      <c r="B1388">
        <f>VLOOKUP(C1388,Nomen2!$A$1:$E$34,3,0)</f>
        <v>28109</v>
      </c>
      <c r="C1388">
        <v>2809</v>
      </c>
      <c r="D1388" t="s">
        <v>262</v>
      </c>
      <c r="E1388">
        <v>3</v>
      </c>
    </row>
    <row r="1389" spans="1:5">
      <c r="A1389" t="str">
        <f>VLOOKUP(C1389,Nomen2!$A$1:$E$34,2,0)</f>
        <v>BASSIN D'ELBEUF</v>
      </c>
      <c r="B1389">
        <f>VLOOKUP(C1389,Nomen2!$A$1:$E$34,3,0)</f>
        <v>28109</v>
      </c>
      <c r="C1389">
        <v>2809</v>
      </c>
      <c r="D1389" t="s">
        <v>209</v>
      </c>
      <c r="E1389">
        <v>3</v>
      </c>
    </row>
    <row r="1390" spans="1:5">
      <c r="A1390" t="str">
        <f>VLOOKUP(C1390,Nomen2!$A$1:$E$34,2,0)</f>
        <v>BASSIN D'ELBEUF</v>
      </c>
      <c r="B1390">
        <f>VLOOKUP(C1390,Nomen2!$A$1:$E$34,3,0)</f>
        <v>28109</v>
      </c>
      <c r="C1390">
        <v>2809</v>
      </c>
      <c r="D1390" t="s">
        <v>255</v>
      </c>
      <c r="E1390">
        <v>3</v>
      </c>
    </row>
    <row r="1391" spans="1:5">
      <c r="A1391" t="str">
        <f>VLOOKUP(C1391,Nomen2!$A$1:$E$34,2,0)</f>
        <v>BASSIN D'ELBEUF</v>
      </c>
      <c r="B1391">
        <f>VLOOKUP(C1391,Nomen2!$A$1:$E$34,3,0)</f>
        <v>28109</v>
      </c>
      <c r="C1391">
        <v>2809</v>
      </c>
      <c r="D1391" t="s">
        <v>221</v>
      </c>
      <c r="E1391">
        <v>3</v>
      </c>
    </row>
    <row r="1392" spans="1:5">
      <c r="A1392" t="str">
        <f>VLOOKUP(C1392,Nomen2!$A$1:$E$34,2,0)</f>
        <v>BASSIN D'ELBEUF</v>
      </c>
      <c r="B1392">
        <f>VLOOKUP(C1392,Nomen2!$A$1:$E$34,3,0)</f>
        <v>28109</v>
      </c>
      <c r="C1392">
        <v>2809</v>
      </c>
      <c r="D1392" t="s">
        <v>257</v>
      </c>
      <c r="E1392">
        <v>2</v>
      </c>
    </row>
    <row r="1393" spans="1:5">
      <c r="A1393" t="str">
        <f>VLOOKUP(C1393,Nomen2!$A$1:$E$34,2,0)</f>
        <v>BASSIN D'ELBEUF</v>
      </c>
      <c r="B1393">
        <f>VLOOKUP(C1393,Nomen2!$A$1:$E$34,3,0)</f>
        <v>28109</v>
      </c>
      <c r="C1393">
        <v>2809</v>
      </c>
      <c r="D1393" t="s">
        <v>217</v>
      </c>
      <c r="E1393">
        <v>2</v>
      </c>
    </row>
    <row r="1394" spans="1:5">
      <c r="A1394" t="str">
        <f>VLOOKUP(C1394,Nomen2!$A$1:$E$34,2,0)</f>
        <v>BASSIN D'ELBEUF</v>
      </c>
      <c r="B1394">
        <f>VLOOKUP(C1394,Nomen2!$A$1:$E$34,3,0)</f>
        <v>28109</v>
      </c>
      <c r="C1394">
        <v>2809</v>
      </c>
      <c r="D1394" t="s">
        <v>210</v>
      </c>
      <c r="E1394">
        <v>2</v>
      </c>
    </row>
    <row r="1395" spans="1:5">
      <c r="A1395" t="str">
        <f>VLOOKUP(C1395,Nomen2!$A$1:$E$34,2,0)</f>
        <v>BASSIN D'ELBEUF</v>
      </c>
      <c r="B1395">
        <f>VLOOKUP(C1395,Nomen2!$A$1:$E$34,3,0)</f>
        <v>28109</v>
      </c>
      <c r="C1395">
        <v>2809</v>
      </c>
      <c r="D1395" t="s">
        <v>292</v>
      </c>
      <c r="E1395">
        <v>2</v>
      </c>
    </row>
    <row r="1396" spans="1:5">
      <c r="A1396" t="str">
        <f>VLOOKUP(C1396,Nomen2!$A$1:$E$34,2,0)</f>
        <v>BASSIN D'ELBEUF</v>
      </c>
      <c r="B1396">
        <f>VLOOKUP(C1396,Nomen2!$A$1:$E$34,3,0)</f>
        <v>28109</v>
      </c>
      <c r="C1396">
        <v>2809</v>
      </c>
      <c r="D1396" t="s">
        <v>401</v>
      </c>
      <c r="E1396">
        <v>2</v>
      </c>
    </row>
    <row r="1397" spans="1:5">
      <c r="A1397" t="str">
        <f>VLOOKUP(C1397,Nomen2!$A$1:$E$34,2,0)</f>
        <v>BASSIN D'ELBEUF</v>
      </c>
      <c r="B1397">
        <f>VLOOKUP(C1397,Nomen2!$A$1:$E$34,3,0)</f>
        <v>28109</v>
      </c>
      <c r="C1397">
        <v>2809</v>
      </c>
      <c r="D1397" t="s">
        <v>496</v>
      </c>
      <c r="E1397">
        <v>2</v>
      </c>
    </row>
    <row r="1398" spans="1:5">
      <c r="A1398" t="str">
        <f>VLOOKUP(C1398,Nomen2!$A$1:$E$34,2,0)</f>
        <v>BASSIN D'ELBEUF</v>
      </c>
      <c r="B1398">
        <f>VLOOKUP(C1398,Nomen2!$A$1:$E$34,3,0)</f>
        <v>28109</v>
      </c>
      <c r="C1398">
        <v>2809</v>
      </c>
      <c r="D1398" t="s">
        <v>403</v>
      </c>
      <c r="E1398">
        <v>2</v>
      </c>
    </row>
    <row r="1399" spans="1:5">
      <c r="A1399" t="str">
        <f>VLOOKUP(C1399,Nomen2!$A$1:$E$34,2,0)</f>
        <v>BASSIN D'ELBEUF</v>
      </c>
      <c r="B1399">
        <f>VLOOKUP(C1399,Nomen2!$A$1:$E$34,3,0)</f>
        <v>28109</v>
      </c>
      <c r="C1399">
        <v>2809</v>
      </c>
      <c r="D1399" t="s">
        <v>233</v>
      </c>
      <c r="E1399">
        <v>2</v>
      </c>
    </row>
    <row r="1400" spans="1:5">
      <c r="A1400" t="str">
        <f>VLOOKUP(C1400,Nomen2!$A$1:$E$34,2,0)</f>
        <v>BASSIN D'ELBEUF</v>
      </c>
      <c r="B1400">
        <f>VLOOKUP(C1400,Nomen2!$A$1:$E$34,3,0)</f>
        <v>28109</v>
      </c>
      <c r="C1400">
        <v>2809</v>
      </c>
      <c r="D1400" t="s">
        <v>295</v>
      </c>
      <c r="E1400">
        <v>2</v>
      </c>
    </row>
    <row r="1401" spans="1:5">
      <c r="A1401" t="str">
        <f>VLOOKUP(C1401,Nomen2!$A$1:$E$34,2,0)</f>
        <v>BASSIN D'ELBEUF</v>
      </c>
      <c r="B1401">
        <f>VLOOKUP(C1401,Nomen2!$A$1:$E$34,3,0)</f>
        <v>28109</v>
      </c>
      <c r="C1401">
        <v>2809</v>
      </c>
      <c r="D1401" t="s">
        <v>189</v>
      </c>
      <c r="E1401">
        <v>2</v>
      </c>
    </row>
    <row r="1402" spans="1:5">
      <c r="A1402" t="str">
        <f>VLOOKUP(C1402,Nomen2!$A$1:$E$34,2,0)</f>
        <v>BASSIN D'ELBEUF</v>
      </c>
      <c r="B1402">
        <f>VLOOKUP(C1402,Nomen2!$A$1:$E$34,3,0)</f>
        <v>28109</v>
      </c>
      <c r="C1402">
        <v>2809</v>
      </c>
      <c r="D1402" t="s">
        <v>236</v>
      </c>
      <c r="E1402">
        <v>2</v>
      </c>
    </row>
    <row r="1403" spans="1:5">
      <c r="A1403" t="str">
        <f>VLOOKUP(C1403,Nomen2!$A$1:$E$34,2,0)</f>
        <v>BASSIN D'ELBEUF</v>
      </c>
      <c r="B1403">
        <f>VLOOKUP(C1403,Nomen2!$A$1:$E$34,3,0)</f>
        <v>28109</v>
      </c>
      <c r="C1403">
        <v>2809</v>
      </c>
      <c r="D1403" t="s">
        <v>273</v>
      </c>
      <c r="E1403">
        <v>2</v>
      </c>
    </row>
    <row r="1404" spans="1:5">
      <c r="A1404" t="str">
        <f>VLOOKUP(C1404,Nomen2!$A$1:$E$34,2,0)</f>
        <v>BASSIN D'ELBEUF</v>
      </c>
      <c r="B1404">
        <f>VLOOKUP(C1404,Nomen2!$A$1:$E$34,3,0)</f>
        <v>28109</v>
      </c>
      <c r="C1404">
        <v>2809</v>
      </c>
      <c r="D1404" t="s">
        <v>352</v>
      </c>
      <c r="E1404">
        <v>2</v>
      </c>
    </row>
    <row r="1405" spans="1:5">
      <c r="A1405" t="str">
        <f>VLOOKUP(C1405,Nomen2!$A$1:$E$34,2,0)</f>
        <v>BASSIN D'ELBEUF</v>
      </c>
      <c r="B1405">
        <f>VLOOKUP(C1405,Nomen2!$A$1:$E$34,3,0)</f>
        <v>28109</v>
      </c>
      <c r="C1405">
        <v>2809</v>
      </c>
      <c r="D1405" t="s">
        <v>278</v>
      </c>
      <c r="E1405">
        <v>2</v>
      </c>
    </row>
    <row r="1406" spans="1:5">
      <c r="A1406" t="str">
        <f>VLOOKUP(C1406,Nomen2!$A$1:$E$34,2,0)</f>
        <v>BASSIN D'ELBEUF</v>
      </c>
      <c r="B1406">
        <f>VLOOKUP(C1406,Nomen2!$A$1:$E$34,3,0)</f>
        <v>28109</v>
      </c>
      <c r="C1406">
        <v>2809</v>
      </c>
      <c r="D1406" t="s">
        <v>279</v>
      </c>
      <c r="E1406">
        <v>2</v>
      </c>
    </row>
    <row r="1407" spans="1:5">
      <c r="A1407" t="str">
        <f>VLOOKUP(C1407,Nomen2!$A$1:$E$34,2,0)</f>
        <v>BASSIN D'ELBEUF</v>
      </c>
      <c r="B1407">
        <f>VLOOKUP(C1407,Nomen2!$A$1:$E$34,3,0)</f>
        <v>28109</v>
      </c>
      <c r="C1407">
        <v>2809</v>
      </c>
      <c r="D1407" t="s">
        <v>300</v>
      </c>
      <c r="E1407">
        <v>2</v>
      </c>
    </row>
    <row r="1408" spans="1:5">
      <c r="A1408" t="str">
        <f>VLOOKUP(C1408,Nomen2!$A$1:$E$34,2,0)</f>
        <v>BASSIN D'ELBEUF</v>
      </c>
      <c r="B1408">
        <f>VLOOKUP(C1408,Nomen2!$A$1:$E$34,3,0)</f>
        <v>28109</v>
      </c>
      <c r="C1408">
        <v>2809</v>
      </c>
      <c r="D1408" t="s">
        <v>281</v>
      </c>
      <c r="E1408">
        <v>2</v>
      </c>
    </row>
    <row r="1409" spans="1:5">
      <c r="A1409" t="str">
        <f>VLOOKUP(C1409,Nomen2!$A$1:$E$34,2,0)</f>
        <v>BASSIN D'ELBEUF</v>
      </c>
      <c r="B1409">
        <f>VLOOKUP(C1409,Nomen2!$A$1:$E$34,3,0)</f>
        <v>28109</v>
      </c>
      <c r="C1409">
        <v>2809</v>
      </c>
      <c r="D1409" t="s">
        <v>382</v>
      </c>
      <c r="E1409">
        <v>2</v>
      </c>
    </row>
    <row r="1410" spans="1:5">
      <c r="A1410" t="str">
        <f>VLOOKUP(C1410,Nomen2!$A$1:$E$34,2,0)</f>
        <v>BASSIN D'ELBEUF</v>
      </c>
      <c r="B1410">
        <f>VLOOKUP(C1410,Nomen2!$A$1:$E$34,3,0)</f>
        <v>28109</v>
      </c>
      <c r="C1410">
        <v>2809</v>
      </c>
      <c r="D1410" t="s">
        <v>203</v>
      </c>
      <c r="E1410">
        <v>2</v>
      </c>
    </row>
    <row r="1411" spans="1:5">
      <c r="A1411" t="str">
        <f>VLOOKUP(C1411,Nomen2!$A$1:$E$34,2,0)</f>
        <v>BASSIN D'ELBEUF</v>
      </c>
      <c r="B1411">
        <f>VLOOKUP(C1411,Nomen2!$A$1:$E$34,3,0)</f>
        <v>28109</v>
      </c>
      <c r="C1411">
        <v>2809</v>
      </c>
      <c r="D1411" t="s">
        <v>253</v>
      </c>
      <c r="E1411">
        <v>2</v>
      </c>
    </row>
    <row r="1412" spans="1:5">
      <c r="A1412" t="str">
        <f>VLOOKUP(C1412,Nomen2!$A$1:$E$34,2,0)</f>
        <v>BASSIN D'ELBEUF</v>
      </c>
      <c r="B1412">
        <f>VLOOKUP(C1412,Nomen2!$A$1:$E$34,3,0)</f>
        <v>28109</v>
      </c>
      <c r="C1412">
        <v>2809</v>
      </c>
      <c r="D1412" t="s">
        <v>297</v>
      </c>
      <c r="E1412">
        <v>2</v>
      </c>
    </row>
    <row r="1413" spans="1:5">
      <c r="A1413" t="str">
        <f>VLOOKUP(C1413,Nomen2!$A$1:$E$34,2,0)</f>
        <v>BASSIN D'ELBEUF</v>
      </c>
      <c r="B1413">
        <f>VLOOKUP(C1413,Nomen2!$A$1:$E$34,3,0)</f>
        <v>28109</v>
      </c>
      <c r="C1413">
        <v>2809</v>
      </c>
      <c r="D1413" t="s">
        <v>284</v>
      </c>
      <c r="E1413">
        <v>2</v>
      </c>
    </row>
    <row r="1414" spans="1:5">
      <c r="A1414" t="str">
        <f>VLOOKUP(C1414,Nomen2!$A$1:$E$34,2,0)</f>
        <v>BASSIN D'ELBEUF</v>
      </c>
      <c r="B1414">
        <f>VLOOKUP(C1414,Nomen2!$A$1:$E$34,3,0)</f>
        <v>28109</v>
      </c>
      <c r="C1414">
        <v>2809</v>
      </c>
      <c r="D1414" t="s">
        <v>238</v>
      </c>
      <c r="E1414">
        <v>2</v>
      </c>
    </row>
    <row r="1415" spans="1:5">
      <c r="A1415" t="str">
        <f>VLOOKUP(C1415,Nomen2!$A$1:$E$34,2,0)</f>
        <v>BASSIN D'ELBEUF</v>
      </c>
      <c r="B1415">
        <f>VLOOKUP(C1415,Nomen2!$A$1:$E$34,3,0)</f>
        <v>28109</v>
      </c>
      <c r="C1415">
        <v>2809</v>
      </c>
      <c r="D1415" t="s">
        <v>216</v>
      </c>
      <c r="E1415">
        <v>2</v>
      </c>
    </row>
    <row r="1416" spans="1:5">
      <c r="A1416" t="str">
        <f>VLOOKUP(C1416,Nomen2!$A$1:$E$34,2,0)</f>
        <v>BASSIN D'ELBEUF</v>
      </c>
      <c r="B1416">
        <f>VLOOKUP(C1416,Nomen2!$A$1:$E$34,3,0)</f>
        <v>28109</v>
      </c>
      <c r="C1416">
        <v>2809</v>
      </c>
      <c r="D1416" t="s">
        <v>463</v>
      </c>
      <c r="E1416">
        <v>2</v>
      </c>
    </row>
    <row r="1417" spans="1:5">
      <c r="A1417" t="str">
        <f>VLOOKUP(C1417,Nomen2!$A$1:$E$34,2,0)</f>
        <v>BASSIN D'ELBEUF</v>
      </c>
      <c r="B1417">
        <f>VLOOKUP(C1417,Nomen2!$A$1:$E$34,3,0)</f>
        <v>28109</v>
      </c>
      <c r="C1417">
        <v>2809</v>
      </c>
      <c r="D1417" t="s">
        <v>254</v>
      </c>
      <c r="E1417">
        <v>2</v>
      </c>
    </row>
    <row r="1418" spans="1:5">
      <c r="A1418" t="str">
        <f>VLOOKUP(C1418,Nomen2!$A$1:$E$34,2,0)</f>
        <v>BASSIN D'ELBEUF</v>
      </c>
      <c r="B1418">
        <f>VLOOKUP(C1418,Nomen2!$A$1:$E$34,3,0)</f>
        <v>28109</v>
      </c>
      <c r="C1418">
        <v>2809</v>
      </c>
      <c r="D1418" t="s">
        <v>268</v>
      </c>
      <c r="E1418">
        <v>1</v>
      </c>
    </row>
    <row r="1419" spans="1:5">
      <c r="A1419" t="str">
        <f>VLOOKUP(C1419,Nomen2!$A$1:$E$34,2,0)</f>
        <v>BASSIN D'ELBEUF</v>
      </c>
      <c r="B1419">
        <f>VLOOKUP(C1419,Nomen2!$A$1:$E$34,3,0)</f>
        <v>28109</v>
      </c>
      <c r="C1419">
        <v>2809</v>
      </c>
      <c r="D1419" t="s">
        <v>599</v>
      </c>
      <c r="E1419">
        <v>1</v>
      </c>
    </row>
    <row r="1420" spans="1:5">
      <c r="A1420" t="str">
        <f>VLOOKUP(C1420,Nomen2!$A$1:$E$34,2,0)</f>
        <v>BASSIN D'ELBEUF</v>
      </c>
      <c r="B1420">
        <f>VLOOKUP(C1420,Nomen2!$A$1:$E$34,3,0)</f>
        <v>28109</v>
      </c>
      <c r="C1420">
        <v>2809</v>
      </c>
      <c r="D1420" t="s">
        <v>614</v>
      </c>
      <c r="E1420">
        <v>1</v>
      </c>
    </row>
    <row r="1421" spans="1:5">
      <c r="A1421" t="str">
        <f>VLOOKUP(C1421,Nomen2!$A$1:$E$34,2,0)</f>
        <v>BASSIN D'ELBEUF</v>
      </c>
      <c r="B1421">
        <f>VLOOKUP(C1421,Nomen2!$A$1:$E$34,3,0)</f>
        <v>28109</v>
      </c>
      <c r="C1421">
        <v>2809</v>
      </c>
      <c r="D1421" t="s">
        <v>476</v>
      </c>
      <c r="E1421">
        <v>1</v>
      </c>
    </row>
    <row r="1422" spans="1:5">
      <c r="A1422" t="str">
        <f>VLOOKUP(C1422,Nomen2!$A$1:$E$34,2,0)</f>
        <v>BASSIN D'ELBEUF</v>
      </c>
      <c r="B1422">
        <f>VLOOKUP(C1422,Nomen2!$A$1:$E$34,3,0)</f>
        <v>28109</v>
      </c>
      <c r="C1422">
        <v>2809</v>
      </c>
      <c r="D1422" t="s">
        <v>340</v>
      </c>
      <c r="E1422">
        <v>1</v>
      </c>
    </row>
    <row r="1423" spans="1:5">
      <c r="A1423" t="str">
        <f>VLOOKUP(C1423,Nomen2!$A$1:$E$34,2,0)</f>
        <v>BASSIN D'ELBEUF</v>
      </c>
      <c r="B1423">
        <f>VLOOKUP(C1423,Nomen2!$A$1:$E$34,3,0)</f>
        <v>28109</v>
      </c>
      <c r="C1423">
        <v>2809</v>
      </c>
      <c r="D1423" t="s">
        <v>269</v>
      </c>
      <c r="E1423">
        <v>1</v>
      </c>
    </row>
    <row r="1424" spans="1:5">
      <c r="A1424" t="str">
        <f>VLOOKUP(C1424,Nomen2!$A$1:$E$34,2,0)</f>
        <v>BASSIN D'ELBEUF</v>
      </c>
      <c r="B1424">
        <f>VLOOKUP(C1424,Nomen2!$A$1:$E$34,3,0)</f>
        <v>28109</v>
      </c>
      <c r="C1424">
        <v>2809</v>
      </c>
      <c r="D1424" t="s">
        <v>427</v>
      </c>
      <c r="E1424">
        <v>1</v>
      </c>
    </row>
    <row r="1425" spans="1:5">
      <c r="A1425" t="str">
        <f>VLOOKUP(C1425,Nomen2!$A$1:$E$34,2,0)</f>
        <v>BASSIN D'ELBEUF</v>
      </c>
      <c r="B1425">
        <f>VLOOKUP(C1425,Nomen2!$A$1:$E$34,3,0)</f>
        <v>28109</v>
      </c>
      <c r="C1425">
        <v>2809</v>
      </c>
      <c r="D1425" t="s">
        <v>328</v>
      </c>
      <c r="E1425">
        <v>1</v>
      </c>
    </row>
    <row r="1426" spans="1:5">
      <c r="A1426" t="str">
        <f>VLOOKUP(C1426,Nomen2!$A$1:$E$34,2,0)</f>
        <v>BASSIN D'ELBEUF</v>
      </c>
      <c r="B1426">
        <f>VLOOKUP(C1426,Nomen2!$A$1:$E$34,3,0)</f>
        <v>28109</v>
      </c>
      <c r="C1426">
        <v>2809</v>
      </c>
      <c r="D1426" t="s">
        <v>237</v>
      </c>
      <c r="E1426">
        <v>1</v>
      </c>
    </row>
    <row r="1427" spans="1:5">
      <c r="A1427" t="str">
        <f>VLOOKUP(C1427,Nomen2!$A$1:$E$34,2,0)</f>
        <v>BASSIN D'ELBEUF</v>
      </c>
      <c r="B1427">
        <f>VLOOKUP(C1427,Nomen2!$A$1:$E$34,3,0)</f>
        <v>28109</v>
      </c>
      <c r="C1427">
        <v>2809</v>
      </c>
      <c r="D1427" t="s">
        <v>196</v>
      </c>
      <c r="E1427">
        <v>1</v>
      </c>
    </row>
    <row r="1428" spans="1:5">
      <c r="A1428" t="str">
        <f>VLOOKUP(C1428,Nomen2!$A$1:$E$34,2,0)</f>
        <v>BASSIN D'ELBEUF</v>
      </c>
      <c r="B1428">
        <f>VLOOKUP(C1428,Nomen2!$A$1:$E$34,3,0)</f>
        <v>28109</v>
      </c>
      <c r="C1428">
        <v>2809</v>
      </c>
      <c r="D1428" t="s">
        <v>400</v>
      </c>
      <c r="E1428">
        <v>1</v>
      </c>
    </row>
    <row r="1429" spans="1:5">
      <c r="A1429" t="str">
        <f>VLOOKUP(C1429,Nomen2!$A$1:$E$34,2,0)</f>
        <v>BASSIN D'ELBEUF</v>
      </c>
      <c r="B1429">
        <f>VLOOKUP(C1429,Nomen2!$A$1:$E$34,3,0)</f>
        <v>28109</v>
      </c>
      <c r="C1429">
        <v>2809</v>
      </c>
      <c r="D1429" t="s">
        <v>311</v>
      </c>
      <c r="E1429">
        <v>1</v>
      </c>
    </row>
    <row r="1430" spans="1:5">
      <c r="A1430" t="str">
        <f>VLOOKUP(C1430,Nomen2!$A$1:$E$34,2,0)</f>
        <v>BASSIN D'ELBEUF</v>
      </c>
      <c r="B1430">
        <f>VLOOKUP(C1430,Nomen2!$A$1:$E$34,3,0)</f>
        <v>28109</v>
      </c>
      <c r="C1430">
        <v>2809</v>
      </c>
      <c r="D1430" t="s">
        <v>212</v>
      </c>
      <c r="E1430">
        <v>1</v>
      </c>
    </row>
    <row r="1431" spans="1:5">
      <c r="A1431" t="str">
        <f>VLOOKUP(C1431,Nomen2!$A$1:$E$34,2,0)</f>
        <v>BASSIN D'ELBEUF</v>
      </c>
      <c r="B1431">
        <f>VLOOKUP(C1431,Nomen2!$A$1:$E$34,3,0)</f>
        <v>28109</v>
      </c>
      <c r="C1431">
        <v>2809</v>
      </c>
      <c r="D1431" t="s">
        <v>369</v>
      </c>
      <c r="E1431">
        <v>1</v>
      </c>
    </row>
    <row r="1432" spans="1:5">
      <c r="A1432" t="str">
        <f>VLOOKUP(C1432,Nomen2!$A$1:$E$34,2,0)</f>
        <v>BASSIN D'ELBEUF</v>
      </c>
      <c r="B1432">
        <f>VLOOKUP(C1432,Nomen2!$A$1:$E$34,3,0)</f>
        <v>28109</v>
      </c>
      <c r="C1432">
        <v>2809</v>
      </c>
      <c r="D1432" t="s">
        <v>270</v>
      </c>
      <c r="E1432">
        <v>1</v>
      </c>
    </row>
    <row r="1433" spans="1:5">
      <c r="A1433" t="str">
        <f>VLOOKUP(C1433,Nomen2!$A$1:$E$34,2,0)</f>
        <v>BASSIN D'ELBEUF</v>
      </c>
      <c r="B1433">
        <f>VLOOKUP(C1433,Nomen2!$A$1:$E$34,3,0)</f>
        <v>28109</v>
      </c>
      <c r="C1433">
        <v>2809</v>
      </c>
      <c r="D1433" t="s">
        <v>643</v>
      </c>
      <c r="E1433">
        <v>1</v>
      </c>
    </row>
    <row r="1434" spans="1:5">
      <c r="A1434" t="str">
        <f>VLOOKUP(C1434,Nomen2!$A$1:$E$34,2,0)</f>
        <v>BASSIN D'ELBEUF</v>
      </c>
      <c r="B1434">
        <f>VLOOKUP(C1434,Nomen2!$A$1:$E$34,3,0)</f>
        <v>28109</v>
      </c>
      <c r="C1434">
        <v>2809</v>
      </c>
      <c r="D1434" t="s">
        <v>265</v>
      </c>
      <c r="E1434">
        <v>1</v>
      </c>
    </row>
    <row r="1435" spans="1:5">
      <c r="A1435" t="str">
        <f>VLOOKUP(C1435,Nomen2!$A$1:$E$34,2,0)</f>
        <v>BASSIN D'ELBEUF</v>
      </c>
      <c r="B1435">
        <f>VLOOKUP(C1435,Nomen2!$A$1:$E$34,3,0)</f>
        <v>28109</v>
      </c>
      <c r="C1435">
        <v>2809</v>
      </c>
      <c r="D1435" t="s">
        <v>344</v>
      </c>
      <c r="E1435">
        <v>1</v>
      </c>
    </row>
    <row r="1436" spans="1:5">
      <c r="A1436" t="str">
        <f>VLOOKUP(C1436,Nomen2!$A$1:$E$34,2,0)</f>
        <v>BASSIN D'ELBEUF</v>
      </c>
      <c r="B1436">
        <f>VLOOKUP(C1436,Nomen2!$A$1:$E$34,3,0)</f>
        <v>28109</v>
      </c>
      <c r="C1436">
        <v>2809</v>
      </c>
      <c r="D1436" t="s">
        <v>437</v>
      </c>
      <c r="E1436">
        <v>1</v>
      </c>
    </row>
    <row r="1437" spans="1:5">
      <c r="A1437" t="str">
        <f>VLOOKUP(C1437,Nomen2!$A$1:$E$34,2,0)</f>
        <v>BASSIN D'ELBEUF</v>
      </c>
      <c r="B1437">
        <f>VLOOKUP(C1437,Nomen2!$A$1:$E$34,3,0)</f>
        <v>28109</v>
      </c>
      <c r="C1437">
        <v>2809</v>
      </c>
      <c r="D1437" t="s">
        <v>330</v>
      </c>
      <c r="E1437">
        <v>1</v>
      </c>
    </row>
    <row r="1438" spans="1:5">
      <c r="A1438" t="str">
        <f>VLOOKUP(C1438,Nomen2!$A$1:$E$34,2,0)</f>
        <v>BASSIN D'ELBEUF</v>
      </c>
      <c r="B1438">
        <f>VLOOKUP(C1438,Nomen2!$A$1:$E$34,3,0)</f>
        <v>28109</v>
      </c>
      <c r="C1438">
        <v>2809</v>
      </c>
      <c r="D1438" t="s">
        <v>213</v>
      </c>
      <c r="E1438">
        <v>1</v>
      </c>
    </row>
    <row r="1439" spans="1:5">
      <c r="A1439" t="str">
        <f>VLOOKUP(C1439,Nomen2!$A$1:$E$34,2,0)</f>
        <v>BASSIN D'ELBEUF</v>
      </c>
      <c r="B1439">
        <f>VLOOKUP(C1439,Nomen2!$A$1:$E$34,3,0)</f>
        <v>28109</v>
      </c>
      <c r="C1439">
        <v>2809</v>
      </c>
      <c r="D1439" t="s">
        <v>225</v>
      </c>
      <c r="E1439">
        <v>1</v>
      </c>
    </row>
    <row r="1440" spans="1:5">
      <c r="A1440" t="str">
        <f>VLOOKUP(C1440,Nomen2!$A$1:$E$34,2,0)</f>
        <v>BASSIN D'ELBEUF</v>
      </c>
      <c r="B1440">
        <f>VLOOKUP(C1440,Nomen2!$A$1:$E$34,3,0)</f>
        <v>28109</v>
      </c>
      <c r="C1440">
        <v>2809</v>
      </c>
      <c r="D1440" t="s">
        <v>315</v>
      </c>
      <c r="E1440">
        <v>1</v>
      </c>
    </row>
    <row r="1441" spans="1:5">
      <c r="A1441" t="str">
        <f>VLOOKUP(C1441,Nomen2!$A$1:$E$34,2,0)</f>
        <v>BASSIN D'ELBEUF</v>
      </c>
      <c r="B1441">
        <f>VLOOKUP(C1441,Nomen2!$A$1:$E$34,3,0)</f>
        <v>28109</v>
      </c>
      <c r="C1441">
        <v>2809</v>
      </c>
      <c r="D1441" t="s">
        <v>294</v>
      </c>
      <c r="E1441">
        <v>1</v>
      </c>
    </row>
    <row r="1442" spans="1:5">
      <c r="A1442" t="str">
        <f>VLOOKUP(C1442,Nomen2!$A$1:$E$34,2,0)</f>
        <v>BASSIN D'ELBEUF</v>
      </c>
      <c r="B1442">
        <f>VLOOKUP(C1442,Nomen2!$A$1:$E$34,3,0)</f>
        <v>28109</v>
      </c>
      <c r="C1442">
        <v>2809</v>
      </c>
      <c r="D1442" t="s">
        <v>439</v>
      </c>
      <c r="E1442">
        <v>1</v>
      </c>
    </row>
    <row r="1443" spans="1:5">
      <c r="A1443" t="str">
        <f>VLOOKUP(C1443,Nomen2!$A$1:$E$34,2,0)</f>
        <v>BASSIN D'ELBEUF</v>
      </c>
      <c r="B1443">
        <f>VLOOKUP(C1443,Nomen2!$A$1:$E$34,3,0)</f>
        <v>28109</v>
      </c>
      <c r="C1443">
        <v>2809</v>
      </c>
      <c r="D1443" t="s">
        <v>259</v>
      </c>
      <c r="E1443">
        <v>1</v>
      </c>
    </row>
    <row r="1444" spans="1:5">
      <c r="A1444" t="str">
        <f>VLOOKUP(C1444,Nomen2!$A$1:$E$34,2,0)</f>
        <v>BASSIN D'ELBEUF</v>
      </c>
      <c r="B1444">
        <f>VLOOKUP(C1444,Nomen2!$A$1:$E$34,3,0)</f>
        <v>28109</v>
      </c>
      <c r="C1444">
        <v>2809</v>
      </c>
      <c r="D1444" t="s">
        <v>208</v>
      </c>
      <c r="E1444">
        <v>1</v>
      </c>
    </row>
    <row r="1445" spans="1:5">
      <c r="A1445" t="str">
        <f>VLOOKUP(C1445,Nomen2!$A$1:$E$34,2,0)</f>
        <v>BASSIN D'ELBEUF</v>
      </c>
      <c r="B1445">
        <f>VLOOKUP(C1445,Nomen2!$A$1:$E$34,3,0)</f>
        <v>28109</v>
      </c>
      <c r="C1445">
        <v>2809</v>
      </c>
      <c r="D1445" t="s">
        <v>207</v>
      </c>
      <c r="E1445">
        <v>1</v>
      </c>
    </row>
    <row r="1446" spans="1:5">
      <c r="A1446" t="str">
        <f>VLOOKUP(C1446,Nomen2!$A$1:$E$34,2,0)</f>
        <v>BASSIN D'ELBEUF</v>
      </c>
      <c r="B1446">
        <f>VLOOKUP(C1446,Nomen2!$A$1:$E$34,3,0)</f>
        <v>28109</v>
      </c>
      <c r="C1446">
        <v>2809</v>
      </c>
      <c r="D1446" t="s">
        <v>374</v>
      </c>
      <c r="E1446">
        <v>1</v>
      </c>
    </row>
    <row r="1447" spans="1:5">
      <c r="A1447" t="str">
        <f>VLOOKUP(C1447,Nomen2!$A$1:$E$34,2,0)</f>
        <v>BASSIN D'ELBEUF</v>
      </c>
      <c r="B1447">
        <f>VLOOKUP(C1447,Nomen2!$A$1:$E$34,3,0)</f>
        <v>28109</v>
      </c>
      <c r="C1447">
        <v>2809</v>
      </c>
      <c r="D1447" t="s">
        <v>240</v>
      </c>
      <c r="E1447">
        <v>1</v>
      </c>
    </row>
    <row r="1448" spans="1:5">
      <c r="A1448" t="str">
        <f>VLOOKUP(C1448,Nomen2!$A$1:$E$34,2,0)</f>
        <v>BASSIN D'ELBEUF</v>
      </c>
      <c r="B1448">
        <f>VLOOKUP(C1448,Nomen2!$A$1:$E$34,3,0)</f>
        <v>28109</v>
      </c>
      <c r="C1448">
        <v>2809</v>
      </c>
      <c r="D1448" t="s">
        <v>234</v>
      </c>
      <c r="E1448">
        <v>1</v>
      </c>
    </row>
    <row r="1449" spans="1:5">
      <c r="A1449" t="str">
        <f>VLOOKUP(C1449,Nomen2!$A$1:$E$34,2,0)</f>
        <v>BASSIN D'ELBEUF</v>
      </c>
      <c r="B1449">
        <f>VLOOKUP(C1449,Nomen2!$A$1:$E$34,3,0)</f>
        <v>28109</v>
      </c>
      <c r="C1449">
        <v>2809</v>
      </c>
      <c r="D1449" t="s">
        <v>214</v>
      </c>
      <c r="E1449">
        <v>1</v>
      </c>
    </row>
    <row r="1450" spans="1:5">
      <c r="A1450" t="str">
        <f>VLOOKUP(C1450,Nomen2!$A$1:$E$34,2,0)</f>
        <v>BASSIN D'ELBEUF</v>
      </c>
      <c r="B1450">
        <f>VLOOKUP(C1450,Nomen2!$A$1:$E$34,3,0)</f>
        <v>28109</v>
      </c>
      <c r="C1450">
        <v>2809</v>
      </c>
      <c r="D1450" t="s">
        <v>347</v>
      </c>
      <c r="E1450">
        <v>1</v>
      </c>
    </row>
    <row r="1451" spans="1:5">
      <c r="A1451" t="str">
        <f>VLOOKUP(C1451,Nomen2!$A$1:$E$34,2,0)</f>
        <v>BASSIN D'ELBEUF</v>
      </c>
      <c r="B1451">
        <f>VLOOKUP(C1451,Nomen2!$A$1:$E$34,3,0)</f>
        <v>28109</v>
      </c>
      <c r="C1451">
        <v>2809</v>
      </c>
      <c r="D1451" t="s">
        <v>349</v>
      </c>
      <c r="E1451">
        <v>1</v>
      </c>
    </row>
    <row r="1452" spans="1:5">
      <c r="A1452" t="str">
        <f>VLOOKUP(C1452,Nomen2!$A$1:$E$34,2,0)</f>
        <v>BASSIN D'ELBEUF</v>
      </c>
      <c r="B1452">
        <f>VLOOKUP(C1452,Nomen2!$A$1:$E$34,3,0)</f>
        <v>28109</v>
      </c>
      <c r="C1452">
        <v>2809</v>
      </c>
      <c r="D1452" t="s">
        <v>444</v>
      </c>
      <c r="E1452">
        <v>1</v>
      </c>
    </row>
    <row r="1453" spans="1:5">
      <c r="A1453" t="str">
        <f>VLOOKUP(C1453,Nomen2!$A$1:$E$34,2,0)</f>
        <v>BASSIN D'ELBEUF</v>
      </c>
      <c r="B1453">
        <f>VLOOKUP(C1453,Nomen2!$A$1:$E$34,3,0)</f>
        <v>28109</v>
      </c>
      <c r="C1453">
        <v>2809</v>
      </c>
      <c r="D1453" t="s">
        <v>445</v>
      </c>
      <c r="E1453">
        <v>1</v>
      </c>
    </row>
    <row r="1454" spans="1:5">
      <c r="A1454" t="str">
        <f>VLOOKUP(C1454,Nomen2!$A$1:$E$34,2,0)</f>
        <v>BASSIN D'ELBEUF</v>
      </c>
      <c r="B1454">
        <f>VLOOKUP(C1454,Nomen2!$A$1:$E$34,3,0)</f>
        <v>28109</v>
      </c>
      <c r="C1454">
        <v>2809</v>
      </c>
      <c r="D1454" t="s">
        <v>650</v>
      </c>
      <c r="E1454">
        <v>1</v>
      </c>
    </row>
    <row r="1455" spans="1:5">
      <c r="A1455" t="str">
        <f>VLOOKUP(C1455,Nomen2!$A$1:$E$34,2,0)</f>
        <v>BASSIN D'ELBEUF</v>
      </c>
      <c r="B1455">
        <f>VLOOKUP(C1455,Nomen2!$A$1:$E$34,3,0)</f>
        <v>28109</v>
      </c>
      <c r="C1455">
        <v>2809</v>
      </c>
      <c r="D1455" t="s">
        <v>377</v>
      </c>
      <c r="E1455">
        <v>1</v>
      </c>
    </row>
    <row r="1456" spans="1:5">
      <c r="A1456" t="str">
        <f>VLOOKUP(C1456,Nomen2!$A$1:$E$34,2,0)</f>
        <v>BASSIN D'ELBEUF</v>
      </c>
      <c r="B1456">
        <f>VLOOKUP(C1456,Nomen2!$A$1:$E$34,3,0)</f>
        <v>28109</v>
      </c>
      <c r="C1456">
        <v>2809</v>
      </c>
      <c r="D1456" t="s">
        <v>446</v>
      </c>
      <c r="E1456">
        <v>1</v>
      </c>
    </row>
    <row r="1457" spans="1:5">
      <c r="A1457" t="str">
        <f>VLOOKUP(C1457,Nomen2!$A$1:$E$34,2,0)</f>
        <v>BASSIN D'ELBEUF</v>
      </c>
      <c r="B1457">
        <f>VLOOKUP(C1457,Nomen2!$A$1:$E$34,3,0)</f>
        <v>28109</v>
      </c>
      <c r="C1457">
        <v>2809</v>
      </c>
      <c r="D1457" t="s">
        <v>378</v>
      </c>
      <c r="E1457">
        <v>1</v>
      </c>
    </row>
    <row r="1458" spans="1:5">
      <c r="A1458" t="str">
        <f>VLOOKUP(C1458,Nomen2!$A$1:$E$34,2,0)</f>
        <v>BASSIN D'ELBEUF</v>
      </c>
      <c r="B1458">
        <f>VLOOKUP(C1458,Nomen2!$A$1:$E$34,3,0)</f>
        <v>28109</v>
      </c>
      <c r="C1458">
        <v>2809</v>
      </c>
      <c r="D1458" t="s">
        <v>573</v>
      </c>
      <c r="E1458">
        <v>1</v>
      </c>
    </row>
    <row r="1459" spans="1:5">
      <c r="A1459" t="str">
        <f>VLOOKUP(C1459,Nomen2!$A$1:$E$34,2,0)</f>
        <v>BASSIN D'ELBEUF</v>
      </c>
      <c r="B1459">
        <f>VLOOKUP(C1459,Nomen2!$A$1:$E$34,3,0)</f>
        <v>28109</v>
      </c>
      <c r="C1459">
        <v>2809</v>
      </c>
      <c r="D1459" t="s">
        <v>448</v>
      </c>
      <c r="E1459">
        <v>1</v>
      </c>
    </row>
    <row r="1460" spans="1:5">
      <c r="A1460" t="str">
        <f>VLOOKUP(C1460,Nomen2!$A$1:$E$34,2,0)</f>
        <v>BASSIN D'ELBEUF</v>
      </c>
      <c r="B1460">
        <f>VLOOKUP(C1460,Nomen2!$A$1:$E$34,3,0)</f>
        <v>28109</v>
      </c>
      <c r="C1460">
        <v>2809</v>
      </c>
      <c r="D1460" t="s">
        <v>521</v>
      </c>
      <c r="E1460">
        <v>1</v>
      </c>
    </row>
    <row r="1461" spans="1:5">
      <c r="A1461" t="str">
        <f>VLOOKUP(C1461,Nomen2!$A$1:$E$34,2,0)</f>
        <v>BASSIN D'ELBEUF</v>
      </c>
      <c r="B1461">
        <f>VLOOKUP(C1461,Nomen2!$A$1:$E$34,3,0)</f>
        <v>28109</v>
      </c>
      <c r="C1461">
        <v>2809</v>
      </c>
      <c r="D1461" t="s">
        <v>380</v>
      </c>
      <c r="E1461">
        <v>1</v>
      </c>
    </row>
    <row r="1462" spans="1:5">
      <c r="A1462" t="str">
        <f>VLOOKUP(C1462,Nomen2!$A$1:$E$34,2,0)</f>
        <v>BASSIN D'ELBEUF</v>
      </c>
      <c r="B1462">
        <f>VLOOKUP(C1462,Nomen2!$A$1:$E$34,3,0)</f>
        <v>28109</v>
      </c>
      <c r="C1462">
        <v>2809</v>
      </c>
      <c r="D1462" t="s">
        <v>280</v>
      </c>
      <c r="E1462">
        <v>1</v>
      </c>
    </row>
    <row r="1463" spans="1:5">
      <c r="A1463" t="str">
        <f>VLOOKUP(C1463,Nomen2!$A$1:$E$34,2,0)</f>
        <v>BASSIN D'ELBEUF</v>
      </c>
      <c r="B1463">
        <f>VLOOKUP(C1463,Nomen2!$A$1:$E$34,3,0)</f>
        <v>28109</v>
      </c>
      <c r="C1463">
        <v>2809</v>
      </c>
      <c r="D1463" t="s">
        <v>219</v>
      </c>
      <c r="E1463">
        <v>1</v>
      </c>
    </row>
    <row r="1464" spans="1:5">
      <c r="A1464" t="str">
        <f>VLOOKUP(C1464,Nomen2!$A$1:$E$34,2,0)</f>
        <v>BASSIN D'ELBEUF</v>
      </c>
      <c r="B1464">
        <f>VLOOKUP(C1464,Nomen2!$A$1:$E$34,3,0)</f>
        <v>28109</v>
      </c>
      <c r="C1464">
        <v>2809</v>
      </c>
      <c r="D1464" t="s">
        <v>411</v>
      </c>
      <c r="E1464">
        <v>1</v>
      </c>
    </row>
    <row r="1465" spans="1:5">
      <c r="A1465" t="str">
        <f>VLOOKUP(C1465,Nomen2!$A$1:$E$34,2,0)</f>
        <v>BASSIN D'ELBEUF</v>
      </c>
      <c r="B1465">
        <f>VLOOKUP(C1465,Nomen2!$A$1:$E$34,3,0)</f>
        <v>28109</v>
      </c>
      <c r="C1465">
        <v>2809</v>
      </c>
      <c r="D1465" t="s">
        <v>457</v>
      </c>
      <c r="E1465">
        <v>1</v>
      </c>
    </row>
    <row r="1466" spans="1:5">
      <c r="A1466" t="str">
        <f>VLOOKUP(C1466,Nomen2!$A$1:$E$34,2,0)</f>
        <v>BASSIN D'ELBEUF</v>
      </c>
      <c r="B1466">
        <f>VLOOKUP(C1466,Nomen2!$A$1:$E$34,3,0)</f>
        <v>28109</v>
      </c>
      <c r="C1466">
        <v>2809</v>
      </c>
      <c r="D1466" t="s">
        <v>458</v>
      </c>
      <c r="E1466">
        <v>1</v>
      </c>
    </row>
    <row r="1467" spans="1:5">
      <c r="A1467" t="str">
        <f>VLOOKUP(C1467,Nomen2!$A$1:$E$34,2,0)</f>
        <v>BASSIN D'ELBEUF</v>
      </c>
      <c r="B1467">
        <f>VLOOKUP(C1467,Nomen2!$A$1:$E$34,3,0)</f>
        <v>28109</v>
      </c>
      <c r="C1467">
        <v>2809</v>
      </c>
      <c r="D1467" t="s">
        <v>384</v>
      </c>
      <c r="E1467">
        <v>1</v>
      </c>
    </row>
    <row r="1468" spans="1:5">
      <c r="A1468" t="str">
        <f>VLOOKUP(C1468,Nomen2!$A$1:$E$34,2,0)</f>
        <v>BASSIN D'ELBEUF</v>
      </c>
      <c r="B1468">
        <f>VLOOKUP(C1468,Nomen2!$A$1:$E$34,3,0)</f>
        <v>28109</v>
      </c>
      <c r="C1468">
        <v>2809</v>
      </c>
      <c r="D1468" t="s">
        <v>302</v>
      </c>
      <c r="E1468">
        <v>1</v>
      </c>
    </row>
    <row r="1469" spans="1:5">
      <c r="A1469" t="str">
        <f>VLOOKUP(C1469,Nomen2!$A$1:$E$34,2,0)</f>
        <v>BASSIN D'ELBEUF</v>
      </c>
      <c r="B1469">
        <f>VLOOKUP(C1469,Nomen2!$A$1:$E$34,3,0)</f>
        <v>28109</v>
      </c>
      <c r="C1469">
        <v>2809</v>
      </c>
      <c r="D1469" t="s">
        <v>287</v>
      </c>
      <c r="E1469">
        <v>1</v>
      </c>
    </row>
    <row r="1470" spans="1:5">
      <c r="A1470" t="str">
        <f>VLOOKUP(C1470,Nomen2!$A$1:$E$34,2,0)</f>
        <v>BASSIN D'ELBEUF</v>
      </c>
      <c r="B1470">
        <f>VLOOKUP(C1470,Nomen2!$A$1:$E$34,3,0)</f>
        <v>28109</v>
      </c>
      <c r="C1470">
        <v>2809</v>
      </c>
      <c r="D1470" t="s">
        <v>385</v>
      </c>
      <c r="E1470">
        <v>1</v>
      </c>
    </row>
    <row r="1471" spans="1:5">
      <c r="A1471" t="str">
        <f>VLOOKUP(C1471,Nomen2!$A$1:$E$34,2,0)</f>
        <v>BASSIN D'ELBEUF</v>
      </c>
      <c r="B1471">
        <f>VLOOKUP(C1471,Nomen2!$A$1:$E$34,3,0)</f>
        <v>28109</v>
      </c>
      <c r="C1471">
        <v>2809</v>
      </c>
      <c r="D1471" t="s">
        <v>318</v>
      </c>
      <c r="E1471">
        <v>1</v>
      </c>
    </row>
    <row r="1472" spans="1:5">
      <c r="A1472" t="str">
        <f>VLOOKUP(C1472,Nomen2!$A$1:$E$34,2,0)</f>
        <v>BASSIN D'ELBEUF</v>
      </c>
      <c r="B1472">
        <f>VLOOKUP(C1472,Nomen2!$A$1:$E$34,3,0)</f>
        <v>28109</v>
      </c>
      <c r="C1472">
        <v>2809</v>
      </c>
      <c r="D1472" t="s">
        <v>288</v>
      </c>
      <c r="E1472">
        <v>1</v>
      </c>
    </row>
    <row r="1473" spans="1:5">
      <c r="A1473" t="str">
        <f>VLOOKUP(C1473,Nomen2!$A$1:$E$34,2,0)</f>
        <v>BASSIN D'ELBEUF</v>
      </c>
      <c r="B1473">
        <f>VLOOKUP(C1473,Nomen2!$A$1:$E$34,3,0)</f>
        <v>28109</v>
      </c>
      <c r="C1473">
        <v>2809</v>
      </c>
      <c r="D1473" t="s">
        <v>536</v>
      </c>
      <c r="E1473">
        <v>1</v>
      </c>
    </row>
    <row r="1474" spans="1:5">
      <c r="A1474" t="str">
        <f>VLOOKUP(C1474,Nomen2!$A$1:$E$34,2,0)</f>
        <v>BASSIN D'ELBEUF</v>
      </c>
      <c r="B1474">
        <f>VLOOKUP(C1474,Nomen2!$A$1:$E$34,3,0)</f>
        <v>28109</v>
      </c>
      <c r="C1474">
        <v>2809</v>
      </c>
      <c r="D1474" t="s">
        <v>355</v>
      </c>
      <c r="E1474">
        <v>1</v>
      </c>
    </row>
    <row r="1475" spans="1:5">
      <c r="A1475" t="str">
        <f>VLOOKUP(C1475,Nomen2!$A$1:$E$34,2,0)</f>
        <v>BASSIN D'ELBEUF</v>
      </c>
      <c r="B1475">
        <f>VLOOKUP(C1475,Nomen2!$A$1:$E$34,3,0)</f>
        <v>28109</v>
      </c>
      <c r="C1475">
        <v>2809</v>
      </c>
      <c r="D1475" t="s">
        <v>205</v>
      </c>
      <c r="E1475">
        <v>1</v>
      </c>
    </row>
    <row r="1476" spans="1:5">
      <c r="A1476" t="str">
        <f>VLOOKUP(C1476,Nomen2!$A$1:$E$34,2,0)</f>
        <v>BASSIN D'ELBEUF</v>
      </c>
      <c r="B1476">
        <f>VLOOKUP(C1476,Nomen2!$A$1:$E$34,3,0)</f>
        <v>28109</v>
      </c>
      <c r="C1476">
        <v>2809</v>
      </c>
      <c r="D1476" t="s">
        <v>289</v>
      </c>
      <c r="E1476">
        <v>1</v>
      </c>
    </row>
    <row r="1477" spans="1:5">
      <c r="A1477" t="str">
        <f>VLOOKUP(C1477,Nomen2!$A$1:$E$34,2,0)</f>
        <v>BASSIN D'ELBEUF</v>
      </c>
      <c r="B1477">
        <f>VLOOKUP(C1477,Nomen2!$A$1:$E$34,3,0)</f>
        <v>28109</v>
      </c>
      <c r="C1477">
        <v>2809</v>
      </c>
      <c r="D1477" t="s">
        <v>229</v>
      </c>
      <c r="E1477">
        <v>1</v>
      </c>
    </row>
    <row r="1478" spans="1:5">
      <c r="A1478" t="str">
        <f>VLOOKUP(C1478,Nomen2!$A$1:$E$34,2,0)</f>
        <v>BASSIN D'ELBEUF</v>
      </c>
      <c r="B1478">
        <f>VLOOKUP(C1478,Nomen2!$A$1:$E$34,3,0)</f>
        <v>28109</v>
      </c>
      <c r="C1478">
        <v>2809</v>
      </c>
      <c r="D1478" t="s">
        <v>220</v>
      </c>
      <c r="E1478">
        <v>1</v>
      </c>
    </row>
    <row r="1479" spans="1:5">
      <c r="A1479" t="str">
        <f>VLOOKUP(C1479,Nomen2!$A$1:$E$34,2,0)</f>
        <v>BASSIN D'ELBEUF</v>
      </c>
      <c r="B1479">
        <f>VLOOKUP(C1479,Nomen2!$A$1:$E$34,3,0)</f>
        <v>28109</v>
      </c>
      <c r="C1479">
        <v>2809</v>
      </c>
      <c r="D1479" t="s">
        <v>244</v>
      </c>
      <c r="E1479">
        <v>1</v>
      </c>
    </row>
    <row r="1480" spans="1:5">
      <c r="A1480" t="str">
        <f>VLOOKUP(C1480,Nomen2!$A$1:$E$34,2,0)</f>
        <v>BASSIN D'ELBEUF</v>
      </c>
      <c r="B1480">
        <f>VLOOKUP(C1480,Nomen2!$A$1:$E$34,3,0)</f>
        <v>28109</v>
      </c>
      <c r="C1480">
        <v>2809</v>
      </c>
      <c r="D1480" t="s">
        <v>362</v>
      </c>
      <c r="E1480">
        <v>1</v>
      </c>
    </row>
    <row r="1481" spans="1:5">
      <c r="A1481" t="str">
        <f>VLOOKUP(C1481,Nomen2!$A$1:$E$34,2,0)</f>
        <v>BASSIN D'ELBEUF</v>
      </c>
      <c r="B1481">
        <f>VLOOKUP(C1481,Nomen2!$A$1:$E$34,3,0)</f>
        <v>28109</v>
      </c>
      <c r="C1481">
        <v>2809</v>
      </c>
      <c r="D1481" t="s">
        <v>275</v>
      </c>
      <c r="E1481">
        <v>1</v>
      </c>
    </row>
    <row r="1482" spans="1:5">
      <c r="A1482" t="str">
        <f>VLOOKUP(C1482,Nomen2!$A$1:$E$34,2,0)</f>
        <v>BASSIN D'ELBEUF</v>
      </c>
      <c r="B1482">
        <f>VLOOKUP(C1482,Nomen2!$A$1:$E$34,3,0)</f>
        <v>28109</v>
      </c>
      <c r="C1482">
        <v>2809</v>
      </c>
      <c r="D1482" t="s">
        <v>422</v>
      </c>
      <c r="E1482">
        <v>1</v>
      </c>
    </row>
    <row r="1483" spans="1:5">
      <c r="A1483" t="str">
        <f>VLOOKUP(C1483,Nomen2!$A$1:$E$34,2,0)</f>
        <v>BASSIN D'ELBEUF</v>
      </c>
      <c r="B1483">
        <f>VLOOKUP(C1483,Nomen2!$A$1:$E$34,3,0)</f>
        <v>28109</v>
      </c>
      <c r="C1483">
        <v>2809</v>
      </c>
      <c r="D1483" t="s">
        <v>558</v>
      </c>
      <c r="E1483">
        <v>1</v>
      </c>
    </row>
    <row r="1484" spans="1:5">
      <c r="A1484" t="str">
        <f>VLOOKUP(C1484,Nomen2!$A$1:$E$34,2,0)</f>
        <v>BASSIN D'ELBEUF</v>
      </c>
      <c r="B1484">
        <f>VLOOKUP(C1484,Nomen2!$A$1:$E$34,3,0)</f>
        <v>28109</v>
      </c>
      <c r="C1484">
        <v>2809</v>
      </c>
      <c r="D1484" t="s">
        <v>483</v>
      </c>
      <c r="E1484">
        <v>0</v>
      </c>
    </row>
    <row r="1485" spans="1:5">
      <c r="A1485" t="str">
        <f>VLOOKUP(C1485,Nomen2!$A$1:$E$34,2,0)</f>
        <v>BASSIN D'ELBEUF</v>
      </c>
      <c r="B1485">
        <f>VLOOKUP(C1485,Nomen2!$A$1:$E$34,3,0)</f>
        <v>28109</v>
      </c>
      <c r="C1485">
        <v>2809</v>
      </c>
      <c r="D1485" t="s">
        <v>433</v>
      </c>
      <c r="E1485">
        <v>0</v>
      </c>
    </row>
    <row r="1486" spans="1:5">
      <c r="A1486" t="str">
        <f>VLOOKUP(C1486,Nomen2!$A$1:$E$34,2,0)</f>
        <v>BASSIN D'ELBEUF</v>
      </c>
      <c r="B1486">
        <f>VLOOKUP(C1486,Nomen2!$A$1:$E$34,3,0)</f>
        <v>28109</v>
      </c>
      <c r="C1486">
        <v>2809</v>
      </c>
      <c r="D1486" t="s">
        <v>245</v>
      </c>
      <c r="E1486">
        <v>0</v>
      </c>
    </row>
    <row r="1487" spans="1:5">
      <c r="A1487" t="str">
        <f>VLOOKUP(C1487,Nomen2!$A$1:$E$34,2,0)</f>
        <v>BASSIN D'ELBEUF</v>
      </c>
      <c r="B1487">
        <f>VLOOKUP(C1487,Nomen2!$A$1:$E$34,3,0)</f>
        <v>28109</v>
      </c>
      <c r="C1487">
        <v>2809</v>
      </c>
      <c r="D1487" t="s">
        <v>306</v>
      </c>
      <c r="E1487">
        <v>0</v>
      </c>
    </row>
    <row r="1488" spans="1:5">
      <c r="A1488" t="str">
        <f>VLOOKUP(C1488,Nomen2!$A$1:$E$34,2,0)</f>
        <v>BASSIN D'ELBEUF</v>
      </c>
      <c r="B1488">
        <f>VLOOKUP(C1488,Nomen2!$A$1:$E$34,3,0)</f>
        <v>28109</v>
      </c>
      <c r="C1488">
        <v>2809</v>
      </c>
      <c r="D1488" t="s">
        <v>405</v>
      </c>
      <c r="E1488">
        <v>0</v>
      </c>
    </row>
    <row r="1489" spans="1:5">
      <c r="A1489" t="str">
        <f>VLOOKUP(C1489,Nomen2!$A$1:$E$34,2,0)</f>
        <v>BASSIN D'ELBEUF</v>
      </c>
      <c r="B1489">
        <f>VLOOKUP(C1489,Nomen2!$A$1:$E$34,3,0)</f>
        <v>28109</v>
      </c>
      <c r="C1489">
        <v>2809</v>
      </c>
      <c r="D1489" t="s">
        <v>246</v>
      </c>
      <c r="E1489">
        <v>0</v>
      </c>
    </row>
    <row r="1490" spans="1:5">
      <c r="A1490" t="str">
        <f>VLOOKUP(C1490,Nomen2!$A$1:$E$34,2,0)</f>
        <v>BASSIN D'ELBEUF</v>
      </c>
      <c r="B1490">
        <f>VLOOKUP(C1490,Nomen2!$A$1:$E$34,3,0)</f>
        <v>28109</v>
      </c>
      <c r="C1490">
        <v>2809</v>
      </c>
      <c r="D1490" t="s">
        <v>520</v>
      </c>
      <c r="E1490">
        <v>0</v>
      </c>
    </row>
    <row r="1491" spans="1:5">
      <c r="A1491" t="str">
        <f>VLOOKUP(C1491,Nomen2!$A$1:$E$34,2,0)</f>
        <v>BASSIN D'ELBEUF</v>
      </c>
      <c r="B1491">
        <f>VLOOKUP(C1491,Nomen2!$A$1:$E$34,3,0)</f>
        <v>28109</v>
      </c>
      <c r="C1491">
        <v>2809</v>
      </c>
      <c r="D1491" t="s">
        <v>609</v>
      </c>
      <c r="E1491">
        <v>0</v>
      </c>
    </row>
    <row r="1492" spans="1:5">
      <c r="A1492" t="str">
        <f>VLOOKUP(C1492,Nomen2!$A$1:$E$34,2,0)</f>
        <v>BASSIN D'ELBEUF</v>
      </c>
      <c r="B1492">
        <f>VLOOKUP(C1492,Nomen2!$A$1:$E$34,3,0)</f>
        <v>28109</v>
      </c>
      <c r="C1492">
        <v>2809</v>
      </c>
      <c r="D1492" t="s">
        <v>274</v>
      </c>
      <c r="E1492">
        <v>0</v>
      </c>
    </row>
    <row r="1493" spans="1:5">
      <c r="A1493" t="str">
        <f>VLOOKUP(C1493,Nomen2!$A$1:$E$34,2,0)</f>
        <v>BASSIN D'ELBEUF</v>
      </c>
      <c r="B1493">
        <f>VLOOKUP(C1493,Nomen2!$A$1:$E$34,3,0)</f>
        <v>28109</v>
      </c>
      <c r="C1493">
        <v>2809</v>
      </c>
      <c r="D1493" t="s">
        <v>531</v>
      </c>
      <c r="E1493">
        <v>0</v>
      </c>
    </row>
    <row r="1494" spans="1:5">
      <c r="A1494" t="str">
        <f>VLOOKUP(C1494,Nomen2!$A$1:$E$34,2,0)</f>
        <v>BASSIN D'ELBEUF</v>
      </c>
      <c r="B1494">
        <f>VLOOKUP(C1494,Nomen2!$A$1:$E$34,3,0)</f>
        <v>28109</v>
      </c>
      <c r="C1494">
        <v>2809</v>
      </c>
      <c r="D1494" t="s">
        <v>417</v>
      </c>
      <c r="E1494">
        <v>0</v>
      </c>
    </row>
    <row r="1495" spans="1:5">
      <c r="A1495" t="str">
        <f>VLOOKUP(C1495,Nomen2!$A$1:$E$34,2,0)</f>
        <v>BASSIN DE LOUVIERS</v>
      </c>
      <c r="B1495">
        <f>VLOOKUP(C1495,Nomen2!$A$1:$E$34,3,0)</f>
        <v>28110</v>
      </c>
      <c r="C1495">
        <v>2810</v>
      </c>
      <c r="D1495" t="s">
        <v>199</v>
      </c>
      <c r="E1495">
        <v>49</v>
      </c>
    </row>
    <row r="1496" spans="1:5">
      <c r="A1496" t="str">
        <f>VLOOKUP(C1496,Nomen2!$A$1:$E$34,2,0)</f>
        <v>BASSIN DE LOUVIERS</v>
      </c>
      <c r="B1496">
        <f>VLOOKUP(C1496,Nomen2!$A$1:$E$34,3,0)</f>
        <v>28110</v>
      </c>
      <c r="C1496">
        <v>2810</v>
      </c>
      <c r="D1496" t="s">
        <v>175</v>
      </c>
      <c r="E1496">
        <v>40</v>
      </c>
    </row>
    <row r="1497" spans="1:5">
      <c r="A1497" t="str">
        <f>VLOOKUP(C1497,Nomen2!$A$1:$E$34,2,0)</f>
        <v>BASSIN DE LOUVIERS</v>
      </c>
      <c r="B1497">
        <f>VLOOKUP(C1497,Nomen2!$A$1:$E$34,3,0)</f>
        <v>28110</v>
      </c>
      <c r="C1497">
        <v>2810</v>
      </c>
      <c r="D1497" t="s">
        <v>185</v>
      </c>
      <c r="E1497">
        <v>26</v>
      </c>
    </row>
    <row r="1498" spans="1:5">
      <c r="A1498" t="str">
        <f>VLOOKUP(C1498,Nomen2!$A$1:$E$34,2,0)</f>
        <v>BASSIN DE LOUVIERS</v>
      </c>
      <c r="B1498">
        <f>VLOOKUP(C1498,Nomen2!$A$1:$E$34,3,0)</f>
        <v>28110</v>
      </c>
      <c r="C1498">
        <v>2810</v>
      </c>
      <c r="D1498" t="s">
        <v>188</v>
      </c>
      <c r="E1498">
        <v>25</v>
      </c>
    </row>
    <row r="1499" spans="1:5">
      <c r="A1499" t="str">
        <f>VLOOKUP(C1499,Nomen2!$A$1:$E$34,2,0)</f>
        <v>BASSIN DE LOUVIERS</v>
      </c>
      <c r="B1499">
        <f>VLOOKUP(C1499,Nomen2!$A$1:$E$34,3,0)</f>
        <v>28110</v>
      </c>
      <c r="C1499">
        <v>2810</v>
      </c>
      <c r="D1499" t="s">
        <v>184</v>
      </c>
      <c r="E1499">
        <v>22</v>
      </c>
    </row>
    <row r="1500" spans="1:5">
      <c r="A1500" t="str">
        <f>VLOOKUP(C1500,Nomen2!$A$1:$E$34,2,0)</f>
        <v>BASSIN DE LOUVIERS</v>
      </c>
      <c r="B1500">
        <f>VLOOKUP(C1500,Nomen2!$A$1:$E$34,3,0)</f>
        <v>28110</v>
      </c>
      <c r="C1500">
        <v>2810</v>
      </c>
      <c r="D1500" t="s">
        <v>195</v>
      </c>
      <c r="E1500">
        <v>21</v>
      </c>
    </row>
    <row r="1501" spans="1:5">
      <c r="A1501" t="str">
        <f>VLOOKUP(C1501,Nomen2!$A$1:$E$34,2,0)</f>
        <v>BASSIN DE LOUVIERS</v>
      </c>
      <c r="B1501">
        <f>VLOOKUP(C1501,Nomen2!$A$1:$E$34,3,0)</f>
        <v>28110</v>
      </c>
      <c r="C1501">
        <v>2810</v>
      </c>
      <c r="D1501" t="s">
        <v>176</v>
      </c>
      <c r="E1501">
        <v>19</v>
      </c>
    </row>
    <row r="1502" spans="1:5">
      <c r="A1502" t="str">
        <f>VLOOKUP(C1502,Nomen2!$A$1:$E$34,2,0)</f>
        <v>BASSIN DE LOUVIERS</v>
      </c>
      <c r="B1502">
        <f>VLOOKUP(C1502,Nomen2!$A$1:$E$34,3,0)</f>
        <v>28110</v>
      </c>
      <c r="C1502">
        <v>2810</v>
      </c>
      <c r="D1502" t="s">
        <v>177</v>
      </c>
      <c r="E1502">
        <v>18</v>
      </c>
    </row>
    <row r="1503" spans="1:5">
      <c r="A1503" t="str">
        <f>VLOOKUP(C1503,Nomen2!$A$1:$E$34,2,0)</f>
        <v>BASSIN DE LOUVIERS</v>
      </c>
      <c r="B1503">
        <f>VLOOKUP(C1503,Nomen2!$A$1:$E$34,3,0)</f>
        <v>28110</v>
      </c>
      <c r="C1503">
        <v>2810</v>
      </c>
      <c r="D1503" t="s">
        <v>261</v>
      </c>
      <c r="E1503">
        <v>15</v>
      </c>
    </row>
    <row r="1504" spans="1:5">
      <c r="A1504" t="str">
        <f>VLOOKUP(C1504,Nomen2!$A$1:$E$34,2,0)</f>
        <v>BASSIN DE LOUVIERS</v>
      </c>
      <c r="B1504">
        <f>VLOOKUP(C1504,Nomen2!$A$1:$E$34,3,0)</f>
        <v>28110</v>
      </c>
      <c r="C1504">
        <v>2810</v>
      </c>
      <c r="D1504" t="s">
        <v>201</v>
      </c>
      <c r="E1504">
        <v>15</v>
      </c>
    </row>
    <row r="1505" spans="1:5">
      <c r="A1505" t="str">
        <f>VLOOKUP(C1505,Nomen2!$A$1:$E$34,2,0)</f>
        <v>BASSIN DE LOUVIERS</v>
      </c>
      <c r="B1505">
        <f>VLOOKUP(C1505,Nomen2!$A$1:$E$34,3,0)</f>
        <v>28110</v>
      </c>
      <c r="C1505">
        <v>2810</v>
      </c>
      <c r="D1505" t="s">
        <v>191</v>
      </c>
      <c r="E1505">
        <v>14</v>
      </c>
    </row>
    <row r="1506" spans="1:5">
      <c r="A1506" t="str">
        <f>VLOOKUP(C1506,Nomen2!$A$1:$E$34,2,0)</f>
        <v>BASSIN DE LOUVIERS</v>
      </c>
      <c r="B1506">
        <f>VLOOKUP(C1506,Nomen2!$A$1:$E$34,3,0)</f>
        <v>28110</v>
      </c>
      <c r="C1506">
        <v>2810</v>
      </c>
      <c r="D1506" t="s">
        <v>178</v>
      </c>
      <c r="E1506">
        <v>14</v>
      </c>
    </row>
    <row r="1507" spans="1:5">
      <c r="A1507" t="str">
        <f>VLOOKUP(C1507,Nomen2!$A$1:$E$34,2,0)</f>
        <v>BASSIN DE LOUVIERS</v>
      </c>
      <c r="B1507">
        <f>VLOOKUP(C1507,Nomen2!$A$1:$E$34,3,0)</f>
        <v>28110</v>
      </c>
      <c r="C1507">
        <v>2810</v>
      </c>
      <c r="D1507" t="s">
        <v>183</v>
      </c>
      <c r="E1507">
        <v>12</v>
      </c>
    </row>
    <row r="1508" spans="1:5">
      <c r="A1508" t="str">
        <f>VLOOKUP(C1508,Nomen2!$A$1:$E$34,2,0)</f>
        <v>BASSIN DE LOUVIERS</v>
      </c>
      <c r="B1508">
        <f>VLOOKUP(C1508,Nomen2!$A$1:$E$34,3,0)</f>
        <v>28110</v>
      </c>
      <c r="C1508">
        <v>2810</v>
      </c>
      <c r="D1508" t="s">
        <v>204</v>
      </c>
      <c r="E1508">
        <v>12</v>
      </c>
    </row>
    <row r="1509" spans="1:5">
      <c r="A1509" t="str">
        <f>VLOOKUP(C1509,Nomen2!$A$1:$E$34,2,0)</f>
        <v>BASSIN DE LOUVIERS</v>
      </c>
      <c r="B1509">
        <f>VLOOKUP(C1509,Nomen2!$A$1:$E$34,3,0)</f>
        <v>28110</v>
      </c>
      <c r="C1509">
        <v>2810</v>
      </c>
      <c r="D1509" t="s">
        <v>198</v>
      </c>
      <c r="E1509">
        <v>12</v>
      </c>
    </row>
    <row r="1510" spans="1:5">
      <c r="A1510" t="str">
        <f>VLOOKUP(C1510,Nomen2!$A$1:$E$34,2,0)</f>
        <v>BASSIN DE LOUVIERS</v>
      </c>
      <c r="B1510">
        <f>VLOOKUP(C1510,Nomen2!$A$1:$E$34,3,0)</f>
        <v>28110</v>
      </c>
      <c r="C1510">
        <v>2810</v>
      </c>
      <c r="D1510" t="s">
        <v>180</v>
      </c>
      <c r="E1510">
        <v>11</v>
      </c>
    </row>
    <row r="1511" spans="1:5">
      <c r="A1511" t="str">
        <f>VLOOKUP(C1511,Nomen2!$A$1:$E$34,2,0)</f>
        <v>BASSIN DE LOUVIERS</v>
      </c>
      <c r="B1511">
        <f>VLOOKUP(C1511,Nomen2!$A$1:$E$34,3,0)</f>
        <v>28110</v>
      </c>
      <c r="C1511">
        <v>2810</v>
      </c>
      <c r="D1511" t="s">
        <v>206</v>
      </c>
      <c r="E1511">
        <v>11</v>
      </c>
    </row>
    <row r="1512" spans="1:5">
      <c r="A1512" t="str">
        <f>VLOOKUP(C1512,Nomen2!$A$1:$E$34,2,0)</f>
        <v>BASSIN DE LOUVIERS</v>
      </c>
      <c r="B1512">
        <f>VLOOKUP(C1512,Nomen2!$A$1:$E$34,3,0)</f>
        <v>28110</v>
      </c>
      <c r="C1512">
        <v>2810</v>
      </c>
      <c r="D1512" t="s">
        <v>179</v>
      </c>
      <c r="E1512">
        <v>11</v>
      </c>
    </row>
    <row r="1513" spans="1:5">
      <c r="A1513" t="str">
        <f>VLOOKUP(C1513,Nomen2!$A$1:$E$34,2,0)</f>
        <v>BASSIN DE LOUVIERS</v>
      </c>
      <c r="B1513">
        <f>VLOOKUP(C1513,Nomen2!$A$1:$E$34,3,0)</f>
        <v>28110</v>
      </c>
      <c r="C1513">
        <v>2810</v>
      </c>
      <c r="D1513" t="s">
        <v>247</v>
      </c>
      <c r="E1513">
        <v>9</v>
      </c>
    </row>
    <row r="1514" spans="1:5">
      <c r="A1514" t="str">
        <f>VLOOKUP(C1514,Nomen2!$A$1:$E$34,2,0)</f>
        <v>BASSIN DE LOUVIERS</v>
      </c>
      <c r="B1514">
        <f>VLOOKUP(C1514,Nomen2!$A$1:$E$34,3,0)</f>
        <v>28110</v>
      </c>
      <c r="C1514">
        <v>2810</v>
      </c>
      <c r="D1514" t="s">
        <v>181</v>
      </c>
      <c r="E1514">
        <v>7</v>
      </c>
    </row>
    <row r="1515" spans="1:5">
      <c r="A1515" t="str">
        <f>VLOOKUP(C1515,Nomen2!$A$1:$E$34,2,0)</f>
        <v>BASSIN DE LOUVIERS</v>
      </c>
      <c r="B1515">
        <f>VLOOKUP(C1515,Nomen2!$A$1:$E$34,3,0)</f>
        <v>28110</v>
      </c>
      <c r="C1515">
        <v>2810</v>
      </c>
      <c r="D1515" t="s">
        <v>187</v>
      </c>
      <c r="E1515">
        <v>7</v>
      </c>
    </row>
    <row r="1516" spans="1:5">
      <c r="A1516" t="str">
        <f>VLOOKUP(C1516,Nomen2!$A$1:$E$34,2,0)</f>
        <v>BASSIN DE LOUVIERS</v>
      </c>
      <c r="B1516">
        <f>VLOOKUP(C1516,Nomen2!$A$1:$E$34,3,0)</f>
        <v>28110</v>
      </c>
      <c r="C1516">
        <v>2810</v>
      </c>
      <c r="D1516" t="s">
        <v>193</v>
      </c>
      <c r="E1516">
        <v>7</v>
      </c>
    </row>
    <row r="1517" spans="1:5">
      <c r="A1517" t="str">
        <f>VLOOKUP(C1517,Nomen2!$A$1:$E$34,2,0)</f>
        <v>BASSIN DE LOUVIERS</v>
      </c>
      <c r="B1517">
        <f>VLOOKUP(C1517,Nomen2!$A$1:$E$34,3,0)</f>
        <v>28110</v>
      </c>
      <c r="C1517">
        <v>2810</v>
      </c>
      <c r="D1517" t="s">
        <v>182</v>
      </c>
      <c r="E1517">
        <v>7</v>
      </c>
    </row>
    <row r="1518" spans="1:5">
      <c r="A1518" t="str">
        <f>VLOOKUP(C1518,Nomen2!$A$1:$E$34,2,0)</f>
        <v>BASSIN DE LOUVIERS</v>
      </c>
      <c r="B1518">
        <f>VLOOKUP(C1518,Nomen2!$A$1:$E$34,3,0)</f>
        <v>28110</v>
      </c>
      <c r="C1518">
        <v>2810</v>
      </c>
      <c r="D1518" t="s">
        <v>194</v>
      </c>
      <c r="E1518">
        <v>7</v>
      </c>
    </row>
    <row r="1519" spans="1:5">
      <c r="A1519" t="str">
        <f>VLOOKUP(C1519,Nomen2!$A$1:$E$34,2,0)</f>
        <v>BASSIN DE LOUVIERS</v>
      </c>
      <c r="B1519">
        <f>VLOOKUP(C1519,Nomen2!$A$1:$E$34,3,0)</f>
        <v>28110</v>
      </c>
      <c r="C1519">
        <v>2810</v>
      </c>
      <c r="D1519" t="s">
        <v>211</v>
      </c>
      <c r="E1519">
        <v>7</v>
      </c>
    </row>
    <row r="1520" spans="1:5">
      <c r="A1520" t="str">
        <f>VLOOKUP(C1520,Nomen2!$A$1:$E$34,2,0)</f>
        <v>BASSIN DE LOUVIERS</v>
      </c>
      <c r="B1520">
        <f>VLOOKUP(C1520,Nomen2!$A$1:$E$34,3,0)</f>
        <v>28110</v>
      </c>
      <c r="C1520">
        <v>2810</v>
      </c>
      <c r="D1520" t="s">
        <v>223</v>
      </c>
      <c r="E1520">
        <v>6</v>
      </c>
    </row>
    <row r="1521" spans="1:5">
      <c r="A1521" t="str">
        <f>VLOOKUP(C1521,Nomen2!$A$1:$E$34,2,0)</f>
        <v>BASSIN DE LOUVIERS</v>
      </c>
      <c r="B1521">
        <f>VLOOKUP(C1521,Nomen2!$A$1:$E$34,3,0)</f>
        <v>28110</v>
      </c>
      <c r="C1521">
        <v>2810</v>
      </c>
      <c r="D1521" t="s">
        <v>192</v>
      </c>
      <c r="E1521">
        <v>6</v>
      </c>
    </row>
    <row r="1522" spans="1:5">
      <c r="A1522" t="str">
        <f>VLOOKUP(C1522,Nomen2!$A$1:$E$34,2,0)</f>
        <v>BASSIN DE LOUVIERS</v>
      </c>
      <c r="B1522">
        <f>VLOOKUP(C1522,Nomen2!$A$1:$E$34,3,0)</f>
        <v>28110</v>
      </c>
      <c r="C1522">
        <v>2810</v>
      </c>
      <c r="D1522" t="s">
        <v>243</v>
      </c>
      <c r="E1522">
        <v>6</v>
      </c>
    </row>
    <row r="1523" spans="1:5">
      <c r="A1523" t="str">
        <f>VLOOKUP(C1523,Nomen2!$A$1:$E$34,2,0)</f>
        <v>BASSIN DE LOUVIERS</v>
      </c>
      <c r="B1523">
        <f>VLOOKUP(C1523,Nomen2!$A$1:$E$34,3,0)</f>
        <v>28110</v>
      </c>
      <c r="C1523">
        <v>2810</v>
      </c>
      <c r="D1523" t="s">
        <v>233</v>
      </c>
      <c r="E1523">
        <v>5</v>
      </c>
    </row>
    <row r="1524" spans="1:5">
      <c r="A1524" t="str">
        <f>VLOOKUP(C1524,Nomen2!$A$1:$E$34,2,0)</f>
        <v>BASSIN DE LOUVIERS</v>
      </c>
      <c r="B1524">
        <f>VLOOKUP(C1524,Nomen2!$A$1:$E$34,3,0)</f>
        <v>28110</v>
      </c>
      <c r="C1524">
        <v>2810</v>
      </c>
      <c r="D1524" t="s">
        <v>219</v>
      </c>
      <c r="E1524">
        <v>5</v>
      </c>
    </row>
    <row r="1525" spans="1:5">
      <c r="A1525" t="str">
        <f>VLOOKUP(C1525,Nomen2!$A$1:$E$34,2,0)</f>
        <v>BASSIN DE LOUVIERS</v>
      </c>
      <c r="B1525">
        <f>VLOOKUP(C1525,Nomen2!$A$1:$E$34,3,0)</f>
        <v>28110</v>
      </c>
      <c r="C1525">
        <v>2810</v>
      </c>
      <c r="D1525" t="s">
        <v>228</v>
      </c>
      <c r="E1525">
        <v>5</v>
      </c>
    </row>
    <row r="1526" spans="1:5">
      <c r="A1526" t="str">
        <f>VLOOKUP(C1526,Nomen2!$A$1:$E$34,2,0)</f>
        <v>BASSIN DE LOUVIERS</v>
      </c>
      <c r="B1526">
        <f>VLOOKUP(C1526,Nomen2!$A$1:$E$34,3,0)</f>
        <v>28110</v>
      </c>
      <c r="C1526">
        <v>2810</v>
      </c>
      <c r="D1526" t="s">
        <v>297</v>
      </c>
      <c r="E1526">
        <v>5</v>
      </c>
    </row>
    <row r="1527" spans="1:5">
      <c r="A1527" t="str">
        <f>VLOOKUP(C1527,Nomen2!$A$1:$E$34,2,0)</f>
        <v>BASSIN DE LOUVIERS</v>
      </c>
      <c r="B1527">
        <f>VLOOKUP(C1527,Nomen2!$A$1:$E$34,3,0)</f>
        <v>28110</v>
      </c>
      <c r="C1527">
        <v>2810</v>
      </c>
      <c r="D1527" t="s">
        <v>229</v>
      </c>
      <c r="E1527">
        <v>5</v>
      </c>
    </row>
    <row r="1528" spans="1:5">
      <c r="A1528" t="str">
        <f>VLOOKUP(C1528,Nomen2!$A$1:$E$34,2,0)</f>
        <v>BASSIN DE LOUVIERS</v>
      </c>
      <c r="B1528">
        <f>VLOOKUP(C1528,Nomen2!$A$1:$E$34,3,0)</f>
        <v>28110</v>
      </c>
      <c r="C1528">
        <v>2810</v>
      </c>
      <c r="D1528" t="s">
        <v>215</v>
      </c>
      <c r="E1528">
        <v>4</v>
      </c>
    </row>
    <row r="1529" spans="1:5">
      <c r="A1529" t="str">
        <f>VLOOKUP(C1529,Nomen2!$A$1:$E$34,2,0)</f>
        <v>BASSIN DE LOUVIERS</v>
      </c>
      <c r="B1529">
        <f>VLOOKUP(C1529,Nomen2!$A$1:$E$34,3,0)</f>
        <v>28110</v>
      </c>
      <c r="C1529">
        <v>2810</v>
      </c>
      <c r="D1529" t="s">
        <v>347</v>
      </c>
      <c r="E1529">
        <v>4</v>
      </c>
    </row>
    <row r="1530" spans="1:5">
      <c r="A1530" t="str">
        <f>VLOOKUP(C1530,Nomen2!$A$1:$E$34,2,0)</f>
        <v>BASSIN DE LOUVIERS</v>
      </c>
      <c r="B1530">
        <f>VLOOKUP(C1530,Nomen2!$A$1:$E$34,3,0)</f>
        <v>28110</v>
      </c>
      <c r="C1530">
        <v>2810</v>
      </c>
      <c r="D1530" t="s">
        <v>251</v>
      </c>
      <c r="E1530">
        <v>4</v>
      </c>
    </row>
    <row r="1531" spans="1:5">
      <c r="A1531" t="str">
        <f>VLOOKUP(C1531,Nomen2!$A$1:$E$34,2,0)</f>
        <v>BASSIN DE LOUVIERS</v>
      </c>
      <c r="B1531">
        <f>VLOOKUP(C1531,Nomen2!$A$1:$E$34,3,0)</f>
        <v>28110</v>
      </c>
      <c r="C1531">
        <v>2810</v>
      </c>
      <c r="D1531" t="s">
        <v>287</v>
      </c>
      <c r="E1531">
        <v>4</v>
      </c>
    </row>
    <row r="1532" spans="1:5">
      <c r="A1532" t="str">
        <f>VLOOKUP(C1532,Nomen2!$A$1:$E$34,2,0)</f>
        <v>BASSIN DE LOUVIERS</v>
      </c>
      <c r="B1532">
        <f>VLOOKUP(C1532,Nomen2!$A$1:$E$34,3,0)</f>
        <v>28110</v>
      </c>
      <c r="C1532">
        <v>2810</v>
      </c>
      <c r="D1532" t="s">
        <v>318</v>
      </c>
      <c r="E1532">
        <v>4</v>
      </c>
    </row>
    <row r="1533" spans="1:5">
      <c r="A1533" t="str">
        <f>VLOOKUP(C1533,Nomen2!$A$1:$E$34,2,0)</f>
        <v>BASSIN DE LOUVIERS</v>
      </c>
      <c r="B1533">
        <f>VLOOKUP(C1533,Nomen2!$A$1:$E$34,3,0)</f>
        <v>28110</v>
      </c>
      <c r="C1533">
        <v>2810</v>
      </c>
      <c r="D1533" t="s">
        <v>290</v>
      </c>
      <c r="E1533">
        <v>4</v>
      </c>
    </row>
    <row r="1534" spans="1:5">
      <c r="A1534" t="str">
        <f>VLOOKUP(C1534,Nomen2!$A$1:$E$34,2,0)</f>
        <v>BASSIN DE LOUVIERS</v>
      </c>
      <c r="B1534">
        <f>VLOOKUP(C1534,Nomen2!$A$1:$E$34,3,0)</f>
        <v>28110</v>
      </c>
      <c r="C1534">
        <v>2810</v>
      </c>
      <c r="D1534" t="s">
        <v>244</v>
      </c>
      <c r="E1534">
        <v>4</v>
      </c>
    </row>
    <row r="1535" spans="1:5">
      <c r="A1535" t="str">
        <f>VLOOKUP(C1535,Nomen2!$A$1:$E$34,2,0)</f>
        <v>BASSIN DE LOUVIERS</v>
      </c>
      <c r="B1535">
        <f>VLOOKUP(C1535,Nomen2!$A$1:$E$34,3,0)</f>
        <v>28110</v>
      </c>
      <c r="C1535">
        <v>2810</v>
      </c>
      <c r="D1535" t="s">
        <v>255</v>
      </c>
      <c r="E1535">
        <v>4</v>
      </c>
    </row>
    <row r="1536" spans="1:5">
      <c r="A1536" t="str">
        <f>VLOOKUP(C1536,Nomen2!$A$1:$E$34,2,0)</f>
        <v>BASSIN DE LOUVIERS</v>
      </c>
      <c r="B1536">
        <f>VLOOKUP(C1536,Nomen2!$A$1:$E$34,3,0)</f>
        <v>28110</v>
      </c>
      <c r="C1536">
        <v>2810</v>
      </c>
      <c r="D1536" t="s">
        <v>221</v>
      </c>
      <c r="E1536">
        <v>4</v>
      </c>
    </row>
    <row r="1537" spans="1:5">
      <c r="A1537" t="str">
        <f>VLOOKUP(C1537,Nomen2!$A$1:$E$34,2,0)</f>
        <v>BASSIN DE LOUVIERS</v>
      </c>
      <c r="B1537">
        <f>VLOOKUP(C1537,Nomen2!$A$1:$E$34,3,0)</f>
        <v>28110</v>
      </c>
      <c r="C1537">
        <v>2810</v>
      </c>
      <c r="D1537" t="s">
        <v>426</v>
      </c>
      <c r="E1537">
        <v>3</v>
      </c>
    </row>
    <row r="1538" spans="1:5">
      <c r="A1538" t="str">
        <f>VLOOKUP(C1538,Nomen2!$A$1:$E$34,2,0)</f>
        <v>BASSIN DE LOUVIERS</v>
      </c>
      <c r="B1538">
        <f>VLOOKUP(C1538,Nomen2!$A$1:$E$34,3,0)</f>
        <v>28110</v>
      </c>
      <c r="C1538">
        <v>2810</v>
      </c>
      <c r="D1538" t="s">
        <v>196</v>
      </c>
      <c r="E1538">
        <v>3</v>
      </c>
    </row>
    <row r="1539" spans="1:5">
      <c r="A1539" t="str">
        <f>VLOOKUP(C1539,Nomen2!$A$1:$E$34,2,0)</f>
        <v>BASSIN DE LOUVIERS</v>
      </c>
      <c r="B1539">
        <f>VLOOKUP(C1539,Nomen2!$A$1:$E$34,3,0)</f>
        <v>28110</v>
      </c>
      <c r="C1539">
        <v>2810</v>
      </c>
      <c r="D1539" t="s">
        <v>210</v>
      </c>
      <c r="E1539">
        <v>3</v>
      </c>
    </row>
    <row r="1540" spans="1:5">
      <c r="A1540" t="str">
        <f>VLOOKUP(C1540,Nomen2!$A$1:$E$34,2,0)</f>
        <v>BASSIN DE LOUVIERS</v>
      </c>
      <c r="B1540">
        <f>VLOOKUP(C1540,Nomen2!$A$1:$E$34,3,0)</f>
        <v>28110</v>
      </c>
      <c r="C1540">
        <v>2810</v>
      </c>
      <c r="D1540" t="s">
        <v>437</v>
      </c>
      <c r="E1540">
        <v>3</v>
      </c>
    </row>
    <row r="1541" spans="1:5">
      <c r="A1541" t="str">
        <f>VLOOKUP(C1541,Nomen2!$A$1:$E$34,2,0)</f>
        <v>BASSIN DE LOUVIERS</v>
      </c>
      <c r="B1541">
        <f>VLOOKUP(C1541,Nomen2!$A$1:$E$34,3,0)</f>
        <v>28110</v>
      </c>
      <c r="C1541">
        <v>2810</v>
      </c>
      <c r="D1541" t="s">
        <v>225</v>
      </c>
      <c r="E1541">
        <v>3</v>
      </c>
    </row>
    <row r="1542" spans="1:5">
      <c r="A1542" t="str">
        <f>VLOOKUP(C1542,Nomen2!$A$1:$E$34,2,0)</f>
        <v>BASSIN DE LOUVIERS</v>
      </c>
      <c r="B1542">
        <f>VLOOKUP(C1542,Nomen2!$A$1:$E$34,3,0)</f>
        <v>28110</v>
      </c>
      <c r="C1542">
        <v>2810</v>
      </c>
      <c r="D1542" t="s">
        <v>186</v>
      </c>
      <c r="E1542">
        <v>3</v>
      </c>
    </row>
    <row r="1543" spans="1:5">
      <c r="A1543" t="str">
        <f>VLOOKUP(C1543,Nomen2!$A$1:$E$34,2,0)</f>
        <v>BASSIN DE LOUVIERS</v>
      </c>
      <c r="B1543">
        <f>VLOOKUP(C1543,Nomen2!$A$1:$E$34,3,0)</f>
        <v>28110</v>
      </c>
      <c r="C1543">
        <v>2810</v>
      </c>
      <c r="D1543" t="s">
        <v>190</v>
      </c>
      <c r="E1543">
        <v>3</v>
      </c>
    </row>
    <row r="1544" spans="1:5">
      <c r="A1544" t="str">
        <f>VLOOKUP(C1544,Nomen2!$A$1:$E$34,2,0)</f>
        <v>BASSIN DE LOUVIERS</v>
      </c>
      <c r="B1544">
        <f>VLOOKUP(C1544,Nomen2!$A$1:$E$34,3,0)</f>
        <v>28110</v>
      </c>
      <c r="C1544">
        <v>2810</v>
      </c>
      <c r="D1544" t="s">
        <v>273</v>
      </c>
      <c r="E1544">
        <v>3</v>
      </c>
    </row>
    <row r="1545" spans="1:5">
      <c r="A1545" t="str">
        <f>VLOOKUP(C1545,Nomen2!$A$1:$E$34,2,0)</f>
        <v>BASSIN DE LOUVIERS</v>
      </c>
      <c r="B1545">
        <f>VLOOKUP(C1545,Nomen2!$A$1:$E$34,3,0)</f>
        <v>28110</v>
      </c>
      <c r="C1545">
        <v>2810</v>
      </c>
      <c r="D1545" t="s">
        <v>446</v>
      </c>
      <c r="E1545">
        <v>3</v>
      </c>
    </row>
    <row r="1546" spans="1:5">
      <c r="A1546" t="str">
        <f>VLOOKUP(C1546,Nomen2!$A$1:$E$34,2,0)</f>
        <v>BASSIN DE LOUVIERS</v>
      </c>
      <c r="B1546">
        <f>VLOOKUP(C1546,Nomen2!$A$1:$E$34,3,0)</f>
        <v>28110</v>
      </c>
      <c r="C1546">
        <v>2810</v>
      </c>
      <c r="D1546" t="s">
        <v>288</v>
      </c>
      <c r="E1546">
        <v>3</v>
      </c>
    </row>
    <row r="1547" spans="1:5">
      <c r="A1547" t="str">
        <f>VLOOKUP(C1547,Nomen2!$A$1:$E$34,2,0)</f>
        <v>BASSIN DE LOUVIERS</v>
      </c>
      <c r="B1547">
        <f>VLOOKUP(C1547,Nomen2!$A$1:$E$34,3,0)</f>
        <v>28110</v>
      </c>
      <c r="C1547">
        <v>2810</v>
      </c>
      <c r="D1547" t="s">
        <v>238</v>
      </c>
      <c r="E1547">
        <v>3</v>
      </c>
    </row>
    <row r="1548" spans="1:5">
      <c r="A1548" t="str">
        <f>VLOOKUP(C1548,Nomen2!$A$1:$E$34,2,0)</f>
        <v>BASSIN DE LOUVIERS</v>
      </c>
      <c r="B1548">
        <f>VLOOKUP(C1548,Nomen2!$A$1:$E$34,3,0)</f>
        <v>28110</v>
      </c>
      <c r="C1548">
        <v>2810</v>
      </c>
      <c r="D1548" t="s">
        <v>362</v>
      </c>
      <c r="E1548">
        <v>3</v>
      </c>
    </row>
    <row r="1549" spans="1:5">
      <c r="A1549" t="str">
        <f>VLOOKUP(C1549,Nomen2!$A$1:$E$34,2,0)</f>
        <v>BASSIN DE LOUVIERS</v>
      </c>
      <c r="B1549">
        <f>VLOOKUP(C1549,Nomen2!$A$1:$E$34,3,0)</f>
        <v>28110</v>
      </c>
      <c r="C1549">
        <v>2810</v>
      </c>
      <c r="D1549" t="s">
        <v>230</v>
      </c>
      <c r="E1549">
        <v>3</v>
      </c>
    </row>
    <row r="1550" spans="1:5">
      <c r="A1550" t="str">
        <f>VLOOKUP(C1550,Nomen2!$A$1:$E$34,2,0)</f>
        <v>BASSIN DE LOUVIERS</v>
      </c>
      <c r="B1550">
        <f>VLOOKUP(C1550,Nomen2!$A$1:$E$34,3,0)</f>
        <v>28110</v>
      </c>
      <c r="C1550">
        <v>2810</v>
      </c>
      <c r="D1550" t="s">
        <v>424</v>
      </c>
      <c r="E1550">
        <v>2</v>
      </c>
    </row>
    <row r="1551" spans="1:5">
      <c r="A1551" t="str">
        <f>VLOOKUP(C1551,Nomen2!$A$1:$E$34,2,0)</f>
        <v>BASSIN DE LOUVIERS</v>
      </c>
      <c r="B1551">
        <f>VLOOKUP(C1551,Nomen2!$A$1:$E$34,3,0)</f>
        <v>28110</v>
      </c>
      <c r="C1551">
        <v>2810</v>
      </c>
      <c r="D1551" t="s">
        <v>257</v>
      </c>
      <c r="E1551">
        <v>2</v>
      </c>
    </row>
    <row r="1552" spans="1:5">
      <c r="A1552" t="str">
        <f>VLOOKUP(C1552,Nomen2!$A$1:$E$34,2,0)</f>
        <v>BASSIN DE LOUVIERS</v>
      </c>
      <c r="B1552">
        <f>VLOOKUP(C1552,Nomen2!$A$1:$E$34,3,0)</f>
        <v>28110</v>
      </c>
      <c r="C1552">
        <v>2810</v>
      </c>
      <c r="D1552" t="s">
        <v>217</v>
      </c>
      <c r="E1552">
        <v>2</v>
      </c>
    </row>
    <row r="1553" spans="1:5">
      <c r="A1553" t="str">
        <f>VLOOKUP(C1553,Nomen2!$A$1:$E$34,2,0)</f>
        <v>BASSIN DE LOUVIERS</v>
      </c>
      <c r="B1553">
        <f>VLOOKUP(C1553,Nomen2!$A$1:$E$34,3,0)</f>
        <v>28110</v>
      </c>
      <c r="C1553">
        <v>2810</v>
      </c>
      <c r="D1553" t="s">
        <v>212</v>
      </c>
      <c r="E1553">
        <v>2</v>
      </c>
    </row>
    <row r="1554" spans="1:5">
      <c r="A1554" t="str">
        <f>VLOOKUP(C1554,Nomen2!$A$1:$E$34,2,0)</f>
        <v>BASSIN DE LOUVIERS</v>
      </c>
      <c r="B1554">
        <f>VLOOKUP(C1554,Nomen2!$A$1:$E$34,3,0)</f>
        <v>28110</v>
      </c>
      <c r="C1554">
        <v>2810</v>
      </c>
      <c r="D1554" t="s">
        <v>264</v>
      </c>
      <c r="E1554">
        <v>2</v>
      </c>
    </row>
    <row r="1555" spans="1:5">
      <c r="A1555" t="str">
        <f>VLOOKUP(C1555,Nomen2!$A$1:$E$34,2,0)</f>
        <v>BASSIN DE LOUVIERS</v>
      </c>
      <c r="B1555">
        <f>VLOOKUP(C1555,Nomen2!$A$1:$E$34,3,0)</f>
        <v>28110</v>
      </c>
      <c r="C1555">
        <v>2810</v>
      </c>
      <c r="D1555" t="s">
        <v>234</v>
      </c>
      <c r="E1555">
        <v>2</v>
      </c>
    </row>
    <row r="1556" spans="1:5">
      <c r="A1556" t="str">
        <f>VLOOKUP(C1556,Nomen2!$A$1:$E$34,2,0)</f>
        <v>BASSIN DE LOUVIERS</v>
      </c>
      <c r="B1556">
        <f>VLOOKUP(C1556,Nomen2!$A$1:$E$34,3,0)</f>
        <v>28110</v>
      </c>
      <c r="C1556">
        <v>2810</v>
      </c>
      <c r="D1556" t="s">
        <v>299</v>
      </c>
      <c r="E1556">
        <v>2</v>
      </c>
    </row>
    <row r="1557" spans="1:5">
      <c r="A1557" t="str">
        <f>VLOOKUP(C1557,Nomen2!$A$1:$E$34,2,0)</f>
        <v>BASSIN DE LOUVIERS</v>
      </c>
      <c r="B1557">
        <f>VLOOKUP(C1557,Nomen2!$A$1:$E$34,3,0)</f>
        <v>28110</v>
      </c>
      <c r="C1557">
        <v>2810</v>
      </c>
      <c r="D1557" t="s">
        <v>272</v>
      </c>
      <c r="E1557">
        <v>2</v>
      </c>
    </row>
    <row r="1558" spans="1:5">
      <c r="A1558" t="str">
        <f>VLOOKUP(C1558,Nomen2!$A$1:$E$34,2,0)</f>
        <v>BASSIN DE LOUVIERS</v>
      </c>
      <c r="B1558">
        <f>VLOOKUP(C1558,Nomen2!$A$1:$E$34,3,0)</f>
        <v>28110</v>
      </c>
      <c r="C1558">
        <v>2810</v>
      </c>
      <c r="D1558" t="s">
        <v>444</v>
      </c>
      <c r="E1558">
        <v>2</v>
      </c>
    </row>
    <row r="1559" spans="1:5">
      <c r="A1559" t="str">
        <f>VLOOKUP(C1559,Nomen2!$A$1:$E$34,2,0)</f>
        <v>BASSIN DE LOUVIERS</v>
      </c>
      <c r="B1559">
        <f>VLOOKUP(C1559,Nomen2!$A$1:$E$34,3,0)</f>
        <v>28110</v>
      </c>
      <c r="C1559">
        <v>2810</v>
      </c>
      <c r="D1559" t="s">
        <v>351</v>
      </c>
      <c r="E1559">
        <v>2</v>
      </c>
    </row>
    <row r="1560" spans="1:5">
      <c r="A1560" t="str">
        <f>VLOOKUP(C1560,Nomen2!$A$1:$E$34,2,0)</f>
        <v>BASSIN DE LOUVIERS</v>
      </c>
      <c r="B1560">
        <f>VLOOKUP(C1560,Nomen2!$A$1:$E$34,3,0)</f>
        <v>28110</v>
      </c>
      <c r="C1560">
        <v>2810</v>
      </c>
      <c r="D1560" t="s">
        <v>407</v>
      </c>
      <c r="E1560">
        <v>2</v>
      </c>
    </row>
    <row r="1561" spans="1:5">
      <c r="A1561" t="str">
        <f>VLOOKUP(C1561,Nomen2!$A$1:$E$34,2,0)</f>
        <v>BASSIN DE LOUVIERS</v>
      </c>
      <c r="B1561">
        <f>VLOOKUP(C1561,Nomen2!$A$1:$E$34,3,0)</f>
        <v>28110</v>
      </c>
      <c r="C1561">
        <v>2810</v>
      </c>
      <c r="D1561" t="s">
        <v>379</v>
      </c>
      <c r="E1561">
        <v>2</v>
      </c>
    </row>
    <row r="1562" spans="1:5">
      <c r="A1562" t="str">
        <f>VLOOKUP(C1562,Nomen2!$A$1:$E$34,2,0)</f>
        <v>BASSIN DE LOUVIERS</v>
      </c>
      <c r="B1562">
        <f>VLOOKUP(C1562,Nomen2!$A$1:$E$34,3,0)</f>
        <v>28110</v>
      </c>
      <c r="C1562">
        <v>2810</v>
      </c>
      <c r="D1562" t="s">
        <v>628</v>
      </c>
      <c r="E1562">
        <v>2</v>
      </c>
    </row>
    <row r="1563" spans="1:5">
      <c r="A1563" t="str">
        <f>VLOOKUP(C1563,Nomen2!$A$1:$E$34,2,0)</f>
        <v>BASSIN DE LOUVIERS</v>
      </c>
      <c r="B1563">
        <f>VLOOKUP(C1563,Nomen2!$A$1:$E$34,3,0)</f>
        <v>28110</v>
      </c>
      <c r="C1563">
        <v>2810</v>
      </c>
      <c r="D1563" t="s">
        <v>203</v>
      </c>
      <c r="E1563">
        <v>2</v>
      </c>
    </row>
    <row r="1564" spans="1:5">
      <c r="A1564" t="str">
        <f>VLOOKUP(C1564,Nomen2!$A$1:$E$34,2,0)</f>
        <v>BASSIN DE LOUVIERS</v>
      </c>
      <c r="B1564">
        <f>VLOOKUP(C1564,Nomen2!$A$1:$E$34,3,0)</f>
        <v>28110</v>
      </c>
      <c r="C1564">
        <v>2810</v>
      </c>
      <c r="D1564" t="s">
        <v>200</v>
      </c>
      <c r="E1564">
        <v>2</v>
      </c>
    </row>
    <row r="1565" spans="1:5">
      <c r="A1565" t="str">
        <f>VLOOKUP(C1565,Nomen2!$A$1:$E$34,2,0)</f>
        <v>BASSIN DE LOUVIERS</v>
      </c>
      <c r="B1565">
        <f>VLOOKUP(C1565,Nomen2!$A$1:$E$34,3,0)</f>
        <v>28110</v>
      </c>
      <c r="C1565">
        <v>2810</v>
      </c>
      <c r="D1565" t="s">
        <v>411</v>
      </c>
      <c r="E1565">
        <v>2</v>
      </c>
    </row>
    <row r="1566" spans="1:5">
      <c r="A1566" t="str">
        <f>VLOOKUP(C1566,Nomen2!$A$1:$E$34,2,0)</f>
        <v>BASSIN DE LOUVIERS</v>
      </c>
      <c r="B1566">
        <f>VLOOKUP(C1566,Nomen2!$A$1:$E$34,3,0)</f>
        <v>28110</v>
      </c>
      <c r="C1566">
        <v>2810</v>
      </c>
      <c r="D1566" t="s">
        <v>296</v>
      </c>
      <c r="E1566">
        <v>2</v>
      </c>
    </row>
    <row r="1567" spans="1:5">
      <c r="A1567" t="str">
        <f>VLOOKUP(C1567,Nomen2!$A$1:$E$34,2,0)</f>
        <v>BASSIN DE LOUVIERS</v>
      </c>
      <c r="B1567">
        <f>VLOOKUP(C1567,Nomen2!$A$1:$E$34,3,0)</f>
        <v>28110</v>
      </c>
      <c r="C1567">
        <v>2810</v>
      </c>
      <c r="D1567" t="s">
        <v>533</v>
      </c>
      <c r="E1567">
        <v>2</v>
      </c>
    </row>
    <row r="1568" spans="1:5">
      <c r="A1568" t="str">
        <f>VLOOKUP(C1568,Nomen2!$A$1:$E$34,2,0)</f>
        <v>BASSIN DE LOUVIERS</v>
      </c>
      <c r="B1568">
        <f>VLOOKUP(C1568,Nomen2!$A$1:$E$34,3,0)</f>
        <v>28110</v>
      </c>
      <c r="C1568">
        <v>2810</v>
      </c>
      <c r="D1568" t="s">
        <v>385</v>
      </c>
      <c r="E1568">
        <v>2</v>
      </c>
    </row>
    <row r="1569" spans="1:5">
      <c r="A1569" t="str">
        <f>VLOOKUP(C1569,Nomen2!$A$1:$E$34,2,0)</f>
        <v>BASSIN DE LOUVIERS</v>
      </c>
      <c r="B1569">
        <f>VLOOKUP(C1569,Nomen2!$A$1:$E$34,3,0)</f>
        <v>28110</v>
      </c>
      <c r="C1569">
        <v>2810</v>
      </c>
      <c r="D1569" t="s">
        <v>248</v>
      </c>
      <c r="E1569">
        <v>2</v>
      </c>
    </row>
    <row r="1570" spans="1:5">
      <c r="A1570" t="str">
        <f>VLOOKUP(C1570,Nomen2!$A$1:$E$34,2,0)</f>
        <v>BASSIN DE LOUVIERS</v>
      </c>
      <c r="B1570">
        <f>VLOOKUP(C1570,Nomen2!$A$1:$E$34,3,0)</f>
        <v>28110</v>
      </c>
      <c r="C1570">
        <v>2810</v>
      </c>
      <c r="D1570" t="s">
        <v>216</v>
      </c>
      <c r="E1570">
        <v>2</v>
      </c>
    </row>
    <row r="1571" spans="1:5">
      <c r="A1571" t="str">
        <f>VLOOKUP(C1571,Nomen2!$A$1:$E$34,2,0)</f>
        <v>BASSIN DE LOUVIERS</v>
      </c>
      <c r="B1571">
        <f>VLOOKUP(C1571,Nomen2!$A$1:$E$34,3,0)</f>
        <v>28110</v>
      </c>
      <c r="C1571">
        <v>2810</v>
      </c>
      <c r="D1571" t="s">
        <v>289</v>
      </c>
      <c r="E1571">
        <v>2</v>
      </c>
    </row>
    <row r="1572" spans="1:5">
      <c r="A1572" t="str">
        <f>VLOOKUP(C1572,Nomen2!$A$1:$E$34,2,0)</f>
        <v>BASSIN DE LOUVIERS</v>
      </c>
      <c r="B1572">
        <f>VLOOKUP(C1572,Nomen2!$A$1:$E$34,3,0)</f>
        <v>28110</v>
      </c>
      <c r="C1572">
        <v>2810</v>
      </c>
      <c r="D1572" t="s">
        <v>262</v>
      </c>
      <c r="E1572">
        <v>2</v>
      </c>
    </row>
    <row r="1573" spans="1:5">
      <c r="A1573" t="str">
        <f>VLOOKUP(C1573,Nomen2!$A$1:$E$34,2,0)</f>
        <v>BASSIN DE LOUVIERS</v>
      </c>
      <c r="B1573">
        <f>VLOOKUP(C1573,Nomen2!$A$1:$E$34,3,0)</f>
        <v>28110</v>
      </c>
      <c r="C1573">
        <v>2810</v>
      </c>
      <c r="D1573" t="s">
        <v>209</v>
      </c>
      <c r="E1573">
        <v>2</v>
      </c>
    </row>
    <row r="1574" spans="1:5">
      <c r="A1574" t="str">
        <f>VLOOKUP(C1574,Nomen2!$A$1:$E$34,2,0)</f>
        <v>BASSIN DE LOUVIERS</v>
      </c>
      <c r="B1574">
        <f>VLOOKUP(C1574,Nomen2!$A$1:$E$34,3,0)</f>
        <v>28110</v>
      </c>
      <c r="C1574">
        <v>2810</v>
      </c>
      <c r="D1574" t="s">
        <v>310</v>
      </c>
      <c r="E1574">
        <v>2</v>
      </c>
    </row>
    <row r="1575" spans="1:5">
      <c r="A1575" t="str">
        <f>VLOOKUP(C1575,Nomen2!$A$1:$E$34,2,0)</f>
        <v>BASSIN DE LOUVIERS</v>
      </c>
      <c r="B1575">
        <f>VLOOKUP(C1575,Nomen2!$A$1:$E$34,3,0)</f>
        <v>28110</v>
      </c>
      <c r="C1575">
        <v>2810</v>
      </c>
      <c r="D1575" t="s">
        <v>268</v>
      </c>
      <c r="E1575">
        <v>1</v>
      </c>
    </row>
    <row r="1576" spans="1:5">
      <c r="A1576" t="str">
        <f>VLOOKUP(C1576,Nomen2!$A$1:$E$34,2,0)</f>
        <v>BASSIN DE LOUVIERS</v>
      </c>
      <c r="B1576">
        <f>VLOOKUP(C1576,Nomen2!$A$1:$E$34,3,0)</f>
        <v>28110</v>
      </c>
      <c r="C1576">
        <v>2810</v>
      </c>
      <c r="D1576" t="s">
        <v>478</v>
      </c>
      <c r="E1576">
        <v>1</v>
      </c>
    </row>
    <row r="1577" spans="1:5">
      <c r="A1577" t="str">
        <f>VLOOKUP(C1577,Nomen2!$A$1:$E$34,2,0)</f>
        <v>BASSIN DE LOUVIERS</v>
      </c>
      <c r="B1577">
        <f>VLOOKUP(C1577,Nomen2!$A$1:$E$34,3,0)</f>
        <v>28110</v>
      </c>
      <c r="C1577">
        <v>2810</v>
      </c>
      <c r="D1577" t="s">
        <v>629</v>
      </c>
      <c r="E1577">
        <v>1</v>
      </c>
    </row>
    <row r="1578" spans="1:5">
      <c r="A1578" t="str">
        <f>VLOOKUP(C1578,Nomen2!$A$1:$E$34,2,0)</f>
        <v>BASSIN DE LOUVIERS</v>
      </c>
      <c r="B1578">
        <f>VLOOKUP(C1578,Nomen2!$A$1:$E$34,3,0)</f>
        <v>28110</v>
      </c>
      <c r="C1578">
        <v>2810</v>
      </c>
      <c r="D1578" t="s">
        <v>256</v>
      </c>
      <c r="E1578">
        <v>1</v>
      </c>
    </row>
    <row r="1579" spans="1:5">
      <c r="A1579" t="str">
        <f>VLOOKUP(C1579,Nomen2!$A$1:$E$34,2,0)</f>
        <v>BASSIN DE LOUVIERS</v>
      </c>
      <c r="B1579">
        <f>VLOOKUP(C1579,Nomen2!$A$1:$E$34,3,0)</f>
        <v>28110</v>
      </c>
      <c r="C1579">
        <v>2810</v>
      </c>
      <c r="D1579" t="s">
        <v>652</v>
      </c>
      <c r="E1579">
        <v>1</v>
      </c>
    </row>
    <row r="1580" spans="1:5">
      <c r="A1580" t="str">
        <f>VLOOKUP(C1580,Nomen2!$A$1:$E$34,2,0)</f>
        <v>BASSIN DE LOUVIERS</v>
      </c>
      <c r="B1580">
        <f>VLOOKUP(C1580,Nomen2!$A$1:$E$34,3,0)</f>
        <v>28110</v>
      </c>
      <c r="C1580">
        <v>2810</v>
      </c>
      <c r="D1580" t="s">
        <v>484</v>
      </c>
      <c r="E1580">
        <v>1</v>
      </c>
    </row>
    <row r="1581" spans="1:5">
      <c r="A1581" t="str">
        <f>VLOOKUP(C1581,Nomen2!$A$1:$E$34,2,0)</f>
        <v>BASSIN DE LOUVIERS</v>
      </c>
      <c r="B1581">
        <f>VLOOKUP(C1581,Nomen2!$A$1:$E$34,3,0)</f>
        <v>28110</v>
      </c>
      <c r="C1581">
        <v>2810</v>
      </c>
      <c r="D1581" t="s">
        <v>328</v>
      </c>
      <c r="E1581">
        <v>1</v>
      </c>
    </row>
    <row r="1582" spans="1:5">
      <c r="A1582" t="str">
        <f>VLOOKUP(C1582,Nomen2!$A$1:$E$34,2,0)</f>
        <v>BASSIN DE LOUVIERS</v>
      </c>
      <c r="B1582">
        <f>VLOOKUP(C1582,Nomen2!$A$1:$E$34,3,0)</f>
        <v>28110</v>
      </c>
      <c r="C1582">
        <v>2810</v>
      </c>
      <c r="D1582" t="s">
        <v>237</v>
      </c>
      <c r="E1582">
        <v>1</v>
      </c>
    </row>
    <row r="1583" spans="1:5">
      <c r="A1583" t="str">
        <f>VLOOKUP(C1583,Nomen2!$A$1:$E$34,2,0)</f>
        <v>BASSIN DE LOUVIERS</v>
      </c>
      <c r="B1583">
        <f>VLOOKUP(C1583,Nomen2!$A$1:$E$34,3,0)</f>
        <v>28110</v>
      </c>
      <c r="C1583">
        <v>2810</v>
      </c>
      <c r="D1583" t="s">
        <v>276</v>
      </c>
      <c r="E1583">
        <v>1</v>
      </c>
    </row>
    <row r="1584" spans="1:5">
      <c r="A1584" t="str">
        <f>VLOOKUP(C1584,Nomen2!$A$1:$E$34,2,0)</f>
        <v>BASSIN DE LOUVIERS</v>
      </c>
      <c r="B1584">
        <f>VLOOKUP(C1584,Nomen2!$A$1:$E$34,3,0)</f>
        <v>28110</v>
      </c>
      <c r="C1584">
        <v>2810</v>
      </c>
      <c r="D1584" t="s">
        <v>368</v>
      </c>
      <c r="E1584">
        <v>1</v>
      </c>
    </row>
    <row r="1585" spans="1:5">
      <c r="A1585" t="str">
        <f>VLOOKUP(C1585,Nomen2!$A$1:$E$34,2,0)</f>
        <v>BASSIN DE LOUVIERS</v>
      </c>
      <c r="B1585">
        <f>VLOOKUP(C1585,Nomen2!$A$1:$E$34,3,0)</f>
        <v>28110</v>
      </c>
      <c r="C1585">
        <v>2810</v>
      </c>
      <c r="D1585" t="s">
        <v>292</v>
      </c>
      <c r="E1585">
        <v>1</v>
      </c>
    </row>
    <row r="1586" spans="1:5">
      <c r="A1586" t="str">
        <f>VLOOKUP(C1586,Nomen2!$A$1:$E$34,2,0)</f>
        <v>BASSIN DE LOUVIERS</v>
      </c>
      <c r="B1586">
        <f>VLOOKUP(C1586,Nomen2!$A$1:$E$34,3,0)</f>
        <v>28110</v>
      </c>
      <c r="C1586">
        <v>2810</v>
      </c>
      <c r="D1586" t="s">
        <v>222</v>
      </c>
      <c r="E1586">
        <v>1</v>
      </c>
    </row>
    <row r="1587" spans="1:5">
      <c r="A1587" t="str">
        <f>VLOOKUP(C1587,Nomen2!$A$1:$E$34,2,0)</f>
        <v>BASSIN DE LOUVIERS</v>
      </c>
      <c r="B1587">
        <f>VLOOKUP(C1587,Nomen2!$A$1:$E$34,3,0)</f>
        <v>28110</v>
      </c>
      <c r="C1587">
        <v>2810</v>
      </c>
      <c r="D1587" t="s">
        <v>226</v>
      </c>
      <c r="E1587">
        <v>1</v>
      </c>
    </row>
    <row r="1588" spans="1:5">
      <c r="A1588" t="str">
        <f>VLOOKUP(C1588,Nomen2!$A$1:$E$34,2,0)</f>
        <v>BASSIN DE LOUVIERS</v>
      </c>
      <c r="B1588">
        <f>VLOOKUP(C1588,Nomen2!$A$1:$E$34,3,0)</f>
        <v>28110</v>
      </c>
      <c r="C1588">
        <v>2810</v>
      </c>
      <c r="D1588" t="s">
        <v>263</v>
      </c>
      <c r="E1588">
        <v>1</v>
      </c>
    </row>
    <row r="1589" spans="1:5">
      <c r="A1589" t="str">
        <f>VLOOKUP(C1589,Nomen2!$A$1:$E$34,2,0)</f>
        <v>BASSIN DE LOUVIERS</v>
      </c>
      <c r="B1589">
        <f>VLOOKUP(C1589,Nomen2!$A$1:$E$34,3,0)</f>
        <v>28110</v>
      </c>
      <c r="C1589">
        <v>2810</v>
      </c>
      <c r="D1589" t="s">
        <v>322</v>
      </c>
      <c r="E1589">
        <v>1</v>
      </c>
    </row>
    <row r="1590" spans="1:5">
      <c r="A1590" t="str">
        <f>VLOOKUP(C1590,Nomen2!$A$1:$E$34,2,0)</f>
        <v>BASSIN DE LOUVIERS</v>
      </c>
      <c r="B1590">
        <f>VLOOKUP(C1590,Nomen2!$A$1:$E$34,3,0)</f>
        <v>28110</v>
      </c>
      <c r="C1590">
        <v>2810</v>
      </c>
      <c r="D1590" t="s">
        <v>197</v>
      </c>
      <c r="E1590">
        <v>1</v>
      </c>
    </row>
    <row r="1591" spans="1:5">
      <c r="A1591" t="str">
        <f>VLOOKUP(C1591,Nomen2!$A$1:$E$34,2,0)</f>
        <v>BASSIN DE LOUVIERS</v>
      </c>
      <c r="B1591">
        <f>VLOOKUP(C1591,Nomen2!$A$1:$E$34,3,0)</f>
        <v>28110</v>
      </c>
      <c r="C1591">
        <v>2810</v>
      </c>
      <c r="D1591" t="s">
        <v>432</v>
      </c>
      <c r="E1591">
        <v>1</v>
      </c>
    </row>
    <row r="1592" spans="1:5">
      <c r="A1592" t="str">
        <f>VLOOKUP(C1592,Nomen2!$A$1:$E$34,2,0)</f>
        <v>BASSIN DE LOUVIERS</v>
      </c>
      <c r="B1592">
        <f>VLOOKUP(C1592,Nomen2!$A$1:$E$34,3,0)</f>
        <v>28110</v>
      </c>
      <c r="C1592">
        <v>2810</v>
      </c>
      <c r="D1592" t="s">
        <v>343</v>
      </c>
      <c r="E1592">
        <v>1</v>
      </c>
    </row>
    <row r="1593" spans="1:5">
      <c r="A1593" t="str">
        <f>VLOOKUP(C1593,Nomen2!$A$1:$E$34,2,0)</f>
        <v>BASSIN DE LOUVIERS</v>
      </c>
      <c r="B1593">
        <f>VLOOKUP(C1593,Nomen2!$A$1:$E$34,3,0)</f>
        <v>28110</v>
      </c>
      <c r="C1593">
        <v>2810</v>
      </c>
      <c r="D1593" t="s">
        <v>239</v>
      </c>
      <c r="E1593">
        <v>1</v>
      </c>
    </row>
    <row r="1594" spans="1:5">
      <c r="A1594" t="str">
        <f>VLOOKUP(C1594,Nomen2!$A$1:$E$34,2,0)</f>
        <v>BASSIN DE LOUVIERS</v>
      </c>
      <c r="B1594">
        <f>VLOOKUP(C1594,Nomen2!$A$1:$E$34,3,0)</f>
        <v>28110</v>
      </c>
      <c r="C1594">
        <v>2810</v>
      </c>
      <c r="D1594" t="s">
        <v>224</v>
      </c>
      <c r="E1594">
        <v>1</v>
      </c>
    </row>
    <row r="1595" spans="1:5">
      <c r="A1595" t="str">
        <f>VLOOKUP(C1595,Nomen2!$A$1:$E$34,2,0)</f>
        <v>BASSIN DE LOUVIERS</v>
      </c>
      <c r="B1595">
        <f>VLOOKUP(C1595,Nomen2!$A$1:$E$34,3,0)</f>
        <v>28110</v>
      </c>
      <c r="C1595">
        <v>2810</v>
      </c>
      <c r="D1595" t="s">
        <v>498</v>
      </c>
      <c r="E1595">
        <v>1</v>
      </c>
    </row>
    <row r="1596" spans="1:5">
      <c r="A1596" t="str">
        <f>VLOOKUP(C1596,Nomen2!$A$1:$E$34,2,0)</f>
        <v>BASSIN DE LOUVIERS</v>
      </c>
      <c r="B1596">
        <f>VLOOKUP(C1596,Nomen2!$A$1:$E$34,3,0)</f>
        <v>28110</v>
      </c>
      <c r="C1596">
        <v>2810</v>
      </c>
      <c r="D1596" t="s">
        <v>285</v>
      </c>
      <c r="E1596">
        <v>1</v>
      </c>
    </row>
    <row r="1597" spans="1:5">
      <c r="A1597" t="str">
        <f>VLOOKUP(C1597,Nomen2!$A$1:$E$34,2,0)</f>
        <v>BASSIN DE LOUVIERS</v>
      </c>
      <c r="B1597">
        <f>VLOOKUP(C1597,Nomen2!$A$1:$E$34,3,0)</f>
        <v>28110</v>
      </c>
      <c r="C1597">
        <v>2810</v>
      </c>
      <c r="D1597" t="s">
        <v>403</v>
      </c>
      <c r="E1597">
        <v>1</v>
      </c>
    </row>
    <row r="1598" spans="1:5">
      <c r="A1598" t="str">
        <f>VLOOKUP(C1598,Nomen2!$A$1:$E$34,2,0)</f>
        <v>BASSIN DE LOUVIERS</v>
      </c>
      <c r="B1598">
        <f>VLOOKUP(C1598,Nomen2!$A$1:$E$34,3,0)</f>
        <v>28110</v>
      </c>
      <c r="C1598">
        <v>2810</v>
      </c>
      <c r="D1598" t="s">
        <v>344</v>
      </c>
      <c r="E1598">
        <v>1</v>
      </c>
    </row>
    <row r="1599" spans="1:5">
      <c r="A1599" t="str">
        <f>VLOOKUP(C1599,Nomen2!$A$1:$E$34,2,0)</f>
        <v>BASSIN DE LOUVIERS</v>
      </c>
      <c r="B1599">
        <f>VLOOKUP(C1599,Nomen2!$A$1:$E$34,3,0)</f>
        <v>28110</v>
      </c>
      <c r="C1599">
        <v>2810</v>
      </c>
      <c r="D1599" t="s">
        <v>330</v>
      </c>
      <c r="E1599">
        <v>1</v>
      </c>
    </row>
    <row r="1600" spans="1:5">
      <c r="A1600" t="str">
        <f>VLOOKUP(C1600,Nomen2!$A$1:$E$34,2,0)</f>
        <v>BASSIN DE LOUVIERS</v>
      </c>
      <c r="B1600">
        <f>VLOOKUP(C1600,Nomen2!$A$1:$E$34,3,0)</f>
        <v>28110</v>
      </c>
      <c r="C1600">
        <v>2810</v>
      </c>
      <c r="D1600" t="s">
        <v>218</v>
      </c>
      <c r="E1600">
        <v>1</v>
      </c>
    </row>
    <row r="1601" spans="1:5">
      <c r="A1601" t="str">
        <f>VLOOKUP(C1601,Nomen2!$A$1:$E$34,2,0)</f>
        <v>BASSIN DE LOUVIERS</v>
      </c>
      <c r="B1601">
        <f>VLOOKUP(C1601,Nomen2!$A$1:$E$34,3,0)</f>
        <v>28110</v>
      </c>
      <c r="C1601">
        <v>2810</v>
      </c>
      <c r="D1601" t="s">
        <v>331</v>
      </c>
      <c r="E1601">
        <v>1</v>
      </c>
    </row>
    <row r="1602" spans="1:5">
      <c r="A1602" t="str">
        <f>VLOOKUP(C1602,Nomen2!$A$1:$E$34,2,0)</f>
        <v>BASSIN DE LOUVIERS</v>
      </c>
      <c r="B1602">
        <f>VLOOKUP(C1602,Nomen2!$A$1:$E$34,3,0)</f>
        <v>28110</v>
      </c>
      <c r="C1602">
        <v>2810</v>
      </c>
      <c r="D1602" t="s">
        <v>315</v>
      </c>
      <c r="E1602">
        <v>1</v>
      </c>
    </row>
    <row r="1603" spans="1:5">
      <c r="A1603" t="str">
        <f>VLOOKUP(C1603,Nomen2!$A$1:$E$34,2,0)</f>
        <v>BASSIN DE LOUVIERS</v>
      </c>
      <c r="B1603">
        <f>VLOOKUP(C1603,Nomen2!$A$1:$E$34,3,0)</f>
        <v>28110</v>
      </c>
      <c r="C1603">
        <v>2810</v>
      </c>
      <c r="D1603" t="s">
        <v>372</v>
      </c>
      <c r="E1603">
        <v>1</v>
      </c>
    </row>
    <row r="1604" spans="1:5">
      <c r="A1604" t="str">
        <f>VLOOKUP(C1604,Nomen2!$A$1:$E$34,2,0)</f>
        <v>BASSIN DE LOUVIERS</v>
      </c>
      <c r="B1604">
        <f>VLOOKUP(C1604,Nomen2!$A$1:$E$34,3,0)</f>
        <v>28110</v>
      </c>
      <c r="C1604">
        <v>2810</v>
      </c>
      <c r="D1604" t="s">
        <v>207</v>
      </c>
      <c r="E1604">
        <v>1</v>
      </c>
    </row>
    <row r="1605" spans="1:5">
      <c r="A1605" t="str">
        <f>VLOOKUP(C1605,Nomen2!$A$1:$E$34,2,0)</f>
        <v>BASSIN DE LOUVIERS</v>
      </c>
      <c r="B1605">
        <f>VLOOKUP(C1605,Nomen2!$A$1:$E$34,3,0)</f>
        <v>28110</v>
      </c>
      <c r="C1605">
        <v>2810</v>
      </c>
      <c r="D1605" t="s">
        <v>240</v>
      </c>
      <c r="E1605">
        <v>1</v>
      </c>
    </row>
    <row r="1606" spans="1:5">
      <c r="A1606" t="str">
        <f>VLOOKUP(C1606,Nomen2!$A$1:$E$34,2,0)</f>
        <v>BASSIN DE LOUVIERS</v>
      </c>
      <c r="B1606">
        <f>VLOOKUP(C1606,Nomen2!$A$1:$E$34,3,0)</f>
        <v>28110</v>
      </c>
      <c r="C1606">
        <v>2810</v>
      </c>
      <c r="D1606" t="s">
        <v>249</v>
      </c>
      <c r="E1606">
        <v>1</v>
      </c>
    </row>
    <row r="1607" spans="1:5">
      <c r="A1607" t="str">
        <f>VLOOKUP(C1607,Nomen2!$A$1:$E$34,2,0)</f>
        <v>BASSIN DE LOUVIERS</v>
      </c>
      <c r="B1607">
        <f>VLOOKUP(C1607,Nomen2!$A$1:$E$34,3,0)</f>
        <v>28110</v>
      </c>
      <c r="C1607">
        <v>2810</v>
      </c>
      <c r="D1607" t="s">
        <v>189</v>
      </c>
      <c r="E1607">
        <v>1</v>
      </c>
    </row>
    <row r="1608" spans="1:5">
      <c r="A1608" t="str">
        <f>VLOOKUP(C1608,Nomen2!$A$1:$E$34,2,0)</f>
        <v>BASSIN DE LOUVIERS</v>
      </c>
      <c r="B1608">
        <f>VLOOKUP(C1608,Nomen2!$A$1:$E$34,3,0)</f>
        <v>28110</v>
      </c>
      <c r="C1608">
        <v>2810</v>
      </c>
      <c r="D1608" t="s">
        <v>202</v>
      </c>
      <c r="E1608">
        <v>1</v>
      </c>
    </row>
    <row r="1609" spans="1:5">
      <c r="A1609" t="str">
        <f>VLOOKUP(C1609,Nomen2!$A$1:$E$34,2,0)</f>
        <v>BASSIN DE LOUVIERS</v>
      </c>
      <c r="B1609">
        <f>VLOOKUP(C1609,Nomen2!$A$1:$E$34,3,0)</f>
        <v>28110</v>
      </c>
      <c r="C1609">
        <v>2810</v>
      </c>
      <c r="D1609" t="s">
        <v>376</v>
      </c>
      <c r="E1609">
        <v>1</v>
      </c>
    </row>
    <row r="1610" spans="1:5">
      <c r="A1610" t="str">
        <f>VLOOKUP(C1610,Nomen2!$A$1:$E$34,2,0)</f>
        <v>BASSIN DE LOUVIERS</v>
      </c>
      <c r="B1610">
        <f>VLOOKUP(C1610,Nomen2!$A$1:$E$34,3,0)</f>
        <v>28110</v>
      </c>
      <c r="C1610">
        <v>2810</v>
      </c>
      <c r="D1610" t="s">
        <v>445</v>
      </c>
      <c r="E1610">
        <v>1</v>
      </c>
    </row>
    <row r="1611" spans="1:5">
      <c r="A1611" t="str">
        <f>VLOOKUP(C1611,Nomen2!$A$1:$E$34,2,0)</f>
        <v>BASSIN DE LOUVIERS</v>
      </c>
      <c r="B1611">
        <f>VLOOKUP(C1611,Nomen2!$A$1:$E$34,3,0)</f>
        <v>28110</v>
      </c>
      <c r="C1611">
        <v>2810</v>
      </c>
      <c r="D1611" t="s">
        <v>605</v>
      </c>
      <c r="E1611">
        <v>1</v>
      </c>
    </row>
    <row r="1612" spans="1:5">
      <c r="A1612" t="str">
        <f>VLOOKUP(C1612,Nomen2!$A$1:$E$34,2,0)</f>
        <v>BASSIN DE LOUVIERS</v>
      </c>
      <c r="B1612">
        <f>VLOOKUP(C1612,Nomen2!$A$1:$E$34,3,0)</f>
        <v>28110</v>
      </c>
      <c r="C1612">
        <v>2810</v>
      </c>
      <c r="D1612" t="s">
        <v>606</v>
      </c>
      <c r="E1612">
        <v>1</v>
      </c>
    </row>
    <row r="1613" spans="1:5">
      <c r="A1613" t="str">
        <f>VLOOKUP(C1613,Nomen2!$A$1:$E$34,2,0)</f>
        <v>BASSIN DE LOUVIERS</v>
      </c>
      <c r="B1613">
        <f>VLOOKUP(C1613,Nomen2!$A$1:$E$34,3,0)</f>
        <v>28110</v>
      </c>
      <c r="C1613">
        <v>2810</v>
      </c>
      <c r="D1613" t="s">
        <v>352</v>
      </c>
      <c r="E1613">
        <v>1</v>
      </c>
    </row>
    <row r="1614" spans="1:5">
      <c r="A1614" t="str">
        <f>VLOOKUP(C1614,Nomen2!$A$1:$E$34,2,0)</f>
        <v>BASSIN DE LOUVIERS</v>
      </c>
      <c r="B1614">
        <f>VLOOKUP(C1614,Nomen2!$A$1:$E$34,3,0)</f>
        <v>28110</v>
      </c>
      <c r="C1614">
        <v>2810</v>
      </c>
      <c r="D1614" t="s">
        <v>301</v>
      </c>
      <c r="E1614">
        <v>1</v>
      </c>
    </row>
    <row r="1615" spans="1:5">
      <c r="A1615" t="str">
        <f>VLOOKUP(C1615,Nomen2!$A$1:$E$34,2,0)</f>
        <v>BASSIN DE LOUVIERS</v>
      </c>
      <c r="B1615">
        <f>VLOOKUP(C1615,Nomen2!$A$1:$E$34,3,0)</f>
        <v>28110</v>
      </c>
      <c r="C1615">
        <v>2810</v>
      </c>
      <c r="D1615" t="s">
        <v>589</v>
      </c>
      <c r="E1615">
        <v>1</v>
      </c>
    </row>
    <row r="1616" spans="1:5">
      <c r="A1616" t="str">
        <f>VLOOKUP(C1616,Nomen2!$A$1:$E$34,2,0)</f>
        <v>BASSIN DE LOUVIERS</v>
      </c>
      <c r="B1616">
        <f>VLOOKUP(C1616,Nomen2!$A$1:$E$34,3,0)</f>
        <v>28110</v>
      </c>
      <c r="C1616">
        <v>2810</v>
      </c>
      <c r="D1616" t="s">
        <v>281</v>
      </c>
      <c r="E1616">
        <v>1</v>
      </c>
    </row>
    <row r="1617" spans="1:5">
      <c r="A1617" t="str">
        <f>VLOOKUP(C1617,Nomen2!$A$1:$E$34,2,0)</f>
        <v>BASSIN DE LOUVIERS</v>
      </c>
      <c r="B1617">
        <f>VLOOKUP(C1617,Nomen2!$A$1:$E$34,3,0)</f>
        <v>28110</v>
      </c>
      <c r="C1617">
        <v>2810</v>
      </c>
      <c r="D1617" t="s">
        <v>381</v>
      </c>
      <c r="E1617">
        <v>1</v>
      </c>
    </row>
    <row r="1618" spans="1:5">
      <c r="A1618" t="str">
        <f>VLOOKUP(C1618,Nomen2!$A$1:$E$34,2,0)</f>
        <v>BASSIN DE LOUVIERS</v>
      </c>
      <c r="B1618">
        <f>VLOOKUP(C1618,Nomen2!$A$1:$E$34,3,0)</f>
        <v>28110</v>
      </c>
      <c r="C1618">
        <v>2810</v>
      </c>
      <c r="D1618" t="s">
        <v>383</v>
      </c>
      <c r="E1618">
        <v>1</v>
      </c>
    </row>
    <row r="1619" spans="1:5">
      <c r="A1619" t="str">
        <f>VLOOKUP(C1619,Nomen2!$A$1:$E$34,2,0)</f>
        <v>BASSIN DE LOUVIERS</v>
      </c>
      <c r="B1619">
        <f>VLOOKUP(C1619,Nomen2!$A$1:$E$34,3,0)</f>
        <v>28110</v>
      </c>
      <c r="C1619">
        <v>2810</v>
      </c>
      <c r="D1619" t="s">
        <v>274</v>
      </c>
      <c r="E1619">
        <v>1</v>
      </c>
    </row>
    <row r="1620" spans="1:5">
      <c r="A1620" t="str">
        <f>VLOOKUP(C1620,Nomen2!$A$1:$E$34,2,0)</f>
        <v>BASSIN DE LOUVIERS</v>
      </c>
      <c r="B1620">
        <f>VLOOKUP(C1620,Nomen2!$A$1:$E$34,3,0)</f>
        <v>28110</v>
      </c>
      <c r="C1620">
        <v>2810</v>
      </c>
      <c r="D1620" t="s">
        <v>384</v>
      </c>
      <c r="E1620">
        <v>1</v>
      </c>
    </row>
    <row r="1621" spans="1:5">
      <c r="A1621" t="str">
        <f>VLOOKUP(C1621,Nomen2!$A$1:$E$34,2,0)</f>
        <v>BASSIN DE LOUVIERS</v>
      </c>
      <c r="B1621">
        <f>VLOOKUP(C1621,Nomen2!$A$1:$E$34,3,0)</f>
        <v>28110</v>
      </c>
      <c r="C1621">
        <v>2810</v>
      </c>
      <c r="D1621" t="s">
        <v>302</v>
      </c>
      <c r="E1621">
        <v>1</v>
      </c>
    </row>
    <row r="1622" spans="1:5">
      <c r="A1622" t="str">
        <f>VLOOKUP(C1622,Nomen2!$A$1:$E$34,2,0)</f>
        <v>BASSIN DE LOUVIERS</v>
      </c>
      <c r="B1622">
        <f>VLOOKUP(C1622,Nomen2!$A$1:$E$34,3,0)</f>
        <v>28110</v>
      </c>
      <c r="C1622">
        <v>2810</v>
      </c>
      <c r="D1622" t="s">
        <v>317</v>
      </c>
      <c r="E1622">
        <v>1</v>
      </c>
    </row>
    <row r="1623" spans="1:5">
      <c r="A1623" t="str">
        <f>VLOOKUP(C1623,Nomen2!$A$1:$E$34,2,0)</f>
        <v>BASSIN DE LOUVIERS</v>
      </c>
      <c r="B1623">
        <f>VLOOKUP(C1623,Nomen2!$A$1:$E$34,3,0)</f>
        <v>28110</v>
      </c>
      <c r="C1623">
        <v>2810</v>
      </c>
      <c r="D1623" t="s">
        <v>267</v>
      </c>
      <c r="E1623">
        <v>1</v>
      </c>
    </row>
    <row r="1624" spans="1:5">
      <c r="A1624" t="str">
        <f>VLOOKUP(C1624,Nomen2!$A$1:$E$34,2,0)</f>
        <v>BASSIN DE LOUVIERS</v>
      </c>
      <c r="B1624">
        <f>VLOOKUP(C1624,Nomen2!$A$1:$E$34,3,0)</f>
        <v>28110</v>
      </c>
      <c r="C1624">
        <v>2810</v>
      </c>
      <c r="D1624" t="s">
        <v>253</v>
      </c>
      <c r="E1624">
        <v>1</v>
      </c>
    </row>
    <row r="1625" spans="1:5">
      <c r="A1625" t="str">
        <f>VLOOKUP(C1625,Nomen2!$A$1:$E$34,2,0)</f>
        <v>BASSIN DE LOUVIERS</v>
      </c>
      <c r="B1625">
        <f>VLOOKUP(C1625,Nomen2!$A$1:$E$34,3,0)</f>
        <v>28110</v>
      </c>
      <c r="C1625">
        <v>2810</v>
      </c>
      <c r="D1625" t="s">
        <v>412</v>
      </c>
      <c r="E1625">
        <v>1</v>
      </c>
    </row>
    <row r="1626" spans="1:5">
      <c r="A1626" t="str">
        <f>VLOOKUP(C1626,Nomen2!$A$1:$E$34,2,0)</f>
        <v>BASSIN DE LOUVIERS</v>
      </c>
      <c r="B1626">
        <f>VLOOKUP(C1626,Nomen2!$A$1:$E$34,3,0)</f>
        <v>28110</v>
      </c>
      <c r="C1626">
        <v>2810</v>
      </c>
      <c r="D1626" t="s">
        <v>542</v>
      </c>
      <c r="E1626">
        <v>1</v>
      </c>
    </row>
    <row r="1627" spans="1:5">
      <c r="A1627" t="str">
        <f>VLOOKUP(C1627,Nomen2!$A$1:$E$34,2,0)</f>
        <v>BASSIN DE LOUVIERS</v>
      </c>
      <c r="B1627">
        <f>VLOOKUP(C1627,Nomen2!$A$1:$E$34,3,0)</f>
        <v>28110</v>
      </c>
      <c r="C1627">
        <v>2810</v>
      </c>
      <c r="D1627" t="s">
        <v>220</v>
      </c>
      <c r="E1627">
        <v>1</v>
      </c>
    </row>
    <row r="1628" spans="1:5">
      <c r="A1628" t="str">
        <f>VLOOKUP(C1628,Nomen2!$A$1:$E$34,2,0)</f>
        <v>BASSIN DE LOUVIERS</v>
      </c>
      <c r="B1628">
        <f>VLOOKUP(C1628,Nomen2!$A$1:$E$34,3,0)</f>
        <v>28110</v>
      </c>
      <c r="C1628">
        <v>2810</v>
      </c>
      <c r="D1628" t="s">
        <v>466</v>
      </c>
      <c r="E1628">
        <v>1</v>
      </c>
    </row>
    <row r="1629" spans="1:5">
      <c r="A1629" t="str">
        <f>VLOOKUP(C1629,Nomen2!$A$1:$E$34,2,0)</f>
        <v>BASSIN DE LOUVIERS</v>
      </c>
      <c r="B1629">
        <f>VLOOKUP(C1629,Nomen2!$A$1:$E$34,3,0)</f>
        <v>28110</v>
      </c>
      <c r="C1629">
        <v>2810</v>
      </c>
      <c r="D1629" t="s">
        <v>298</v>
      </c>
      <c r="E1629">
        <v>1</v>
      </c>
    </row>
    <row r="1630" spans="1:5">
      <c r="A1630" t="str">
        <f>VLOOKUP(C1630,Nomen2!$A$1:$E$34,2,0)</f>
        <v>BASSIN DE LOUVIERS</v>
      </c>
      <c r="B1630">
        <f>VLOOKUP(C1630,Nomen2!$A$1:$E$34,3,0)</f>
        <v>28110</v>
      </c>
      <c r="C1630">
        <v>2810</v>
      </c>
      <c r="D1630" t="s">
        <v>291</v>
      </c>
      <c r="E1630">
        <v>1</v>
      </c>
    </row>
    <row r="1631" spans="1:5">
      <c r="A1631" t="str">
        <f>VLOOKUP(C1631,Nomen2!$A$1:$E$34,2,0)</f>
        <v>BASSIN DE LOUVIERS</v>
      </c>
      <c r="B1631">
        <f>VLOOKUP(C1631,Nomen2!$A$1:$E$34,3,0)</f>
        <v>28110</v>
      </c>
      <c r="C1631">
        <v>2810</v>
      </c>
      <c r="D1631" t="s">
        <v>250</v>
      </c>
      <c r="E1631">
        <v>1</v>
      </c>
    </row>
    <row r="1632" spans="1:5">
      <c r="A1632" t="str">
        <f>VLOOKUP(C1632,Nomen2!$A$1:$E$34,2,0)</f>
        <v>BASSIN DE LOUVIERS</v>
      </c>
      <c r="B1632">
        <f>VLOOKUP(C1632,Nomen2!$A$1:$E$34,3,0)</f>
        <v>28110</v>
      </c>
      <c r="C1632">
        <v>2810</v>
      </c>
      <c r="D1632" t="s">
        <v>470</v>
      </c>
      <c r="E1632">
        <v>1</v>
      </c>
    </row>
    <row r="1633" spans="1:5">
      <c r="A1633" t="str">
        <f>VLOOKUP(C1633,Nomen2!$A$1:$E$34,2,0)</f>
        <v>BASSIN DE LOUVIERS</v>
      </c>
      <c r="B1633">
        <f>VLOOKUP(C1633,Nomen2!$A$1:$E$34,3,0)</f>
        <v>28110</v>
      </c>
      <c r="C1633">
        <v>2810</v>
      </c>
      <c r="D1633" t="s">
        <v>419</v>
      </c>
      <c r="E1633">
        <v>1</v>
      </c>
    </row>
    <row r="1634" spans="1:5">
      <c r="A1634" t="str">
        <f>VLOOKUP(C1634,Nomen2!$A$1:$E$34,2,0)</f>
        <v>BASSIN DE LOUVIERS</v>
      </c>
      <c r="B1634">
        <f>VLOOKUP(C1634,Nomen2!$A$1:$E$34,3,0)</f>
        <v>28110</v>
      </c>
      <c r="C1634">
        <v>2810</v>
      </c>
      <c r="D1634" t="s">
        <v>471</v>
      </c>
      <c r="E1634">
        <v>1</v>
      </c>
    </row>
    <row r="1635" spans="1:5">
      <c r="A1635" t="str">
        <f>VLOOKUP(C1635,Nomen2!$A$1:$E$34,2,0)</f>
        <v>BASSIN DE LOUVIERS</v>
      </c>
      <c r="B1635">
        <f>VLOOKUP(C1635,Nomen2!$A$1:$E$34,3,0)</f>
        <v>28110</v>
      </c>
      <c r="C1635">
        <v>2810</v>
      </c>
      <c r="D1635" t="s">
        <v>338</v>
      </c>
      <c r="E1635">
        <v>1</v>
      </c>
    </row>
    <row r="1636" spans="1:5">
      <c r="A1636" t="str">
        <f>VLOOKUP(C1636,Nomen2!$A$1:$E$34,2,0)</f>
        <v>BASSIN DE LOUVIERS</v>
      </c>
      <c r="B1636">
        <f>VLOOKUP(C1636,Nomen2!$A$1:$E$34,3,0)</f>
        <v>28110</v>
      </c>
      <c r="C1636">
        <v>2810</v>
      </c>
      <c r="D1636" t="s">
        <v>269</v>
      </c>
      <c r="E1636">
        <v>0</v>
      </c>
    </row>
    <row r="1637" spans="1:5">
      <c r="A1637" t="str">
        <f>VLOOKUP(C1637,Nomen2!$A$1:$E$34,2,0)</f>
        <v>BASSIN DE LOUVIERS</v>
      </c>
      <c r="B1637">
        <f>VLOOKUP(C1637,Nomen2!$A$1:$E$34,3,0)</f>
        <v>28110</v>
      </c>
      <c r="C1637">
        <v>2810</v>
      </c>
      <c r="D1637" t="s">
        <v>258</v>
      </c>
      <c r="E1637">
        <v>0</v>
      </c>
    </row>
    <row r="1638" spans="1:5">
      <c r="A1638" t="str">
        <f>VLOOKUP(C1638,Nomen2!$A$1:$E$34,2,0)</f>
        <v>BASSIN DE LOUVIERS</v>
      </c>
      <c r="B1638">
        <f>VLOOKUP(C1638,Nomen2!$A$1:$E$34,3,0)</f>
        <v>28110</v>
      </c>
      <c r="C1638">
        <v>2810</v>
      </c>
      <c r="D1638" t="s">
        <v>293</v>
      </c>
      <c r="E1638">
        <v>0</v>
      </c>
    </row>
    <row r="1639" spans="1:5">
      <c r="A1639" t="str">
        <f>VLOOKUP(C1639,Nomen2!$A$1:$E$34,2,0)</f>
        <v>BASSIN DE LOUVIERS</v>
      </c>
      <c r="B1639">
        <f>VLOOKUP(C1639,Nomen2!$A$1:$E$34,3,0)</f>
        <v>28110</v>
      </c>
      <c r="C1639">
        <v>2810</v>
      </c>
      <c r="D1639" t="s">
        <v>300</v>
      </c>
      <c r="E1639">
        <v>0</v>
      </c>
    </row>
    <row r="1640" spans="1:5">
      <c r="A1640" t="str">
        <f>VLOOKUP(C1640,Nomen2!$A$1:$E$34,2,0)</f>
        <v>BASSIN DE LOUVIERS</v>
      </c>
      <c r="B1640">
        <f>VLOOKUP(C1640,Nomen2!$A$1:$E$34,3,0)</f>
        <v>28110</v>
      </c>
      <c r="C1640">
        <v>2810</v>
      </c>
      <c r="D1640" t="s">
        <v>316</v>
      </c>
      <c r="E1640">
        <v>0</v>
      </c>
    </row>
    <row r="1641" spans="1:5">
      <c r="A1641" t="str">
        <f>VLOOKUP(C1641,Nomen2!$A$1:$E$34,2,0)</f>
        <v>BASSIN DE LOUVIERS</v>
      </c>
      <c r="B1641">
        <f>VLOOKUP(C1641,Nomen2!$A$1:$E$34,3,0)</f>
        <v>28110</v>
      </c>
      <c r="C1641">
        <v>2810</v>
      </c>
      <c r="D1641" t="s">
        <v>467</v>
      </c>
      <c r="E1641">
        <v>0</v>
      </c>
    </row>
    <row r="1642" spans="1:5">
      <c r="A1642" t="str">
        <f>VLOOKUP(C1642,Nomen2!$A$1:$E$34,2,0)</f>
        <v>BASSIN D'ÉVREUX</v>
      </c>
      <c r="B1642">
        <f>VLOOKUP(C1642,Nomen2!$A$1:$E$34,3,0)</f>
        <v>28111</v>
      </c>
      <c r="C1642">
        <v>2811</v>
      </c>
      <c r="D1642" t="s">
        <v>175</v>
      </c>
      <c r="E1642">
        <v>83</v>
      </c>
    </row>
    <row r="1643" spans="1:5">
      <c r="A1643" t="str">
        <f>VLOOKUP(C1643,Nomen2!$A$1:$E$34,2,0)</f>
        <v>BASSIN D'ÉVREUX</v>
      </c>
      <c r="B1643">
        <f>VLOOKUP(C1643,Nomen2!$A$1:$E$34,3,0)</f>
        <v>28111</v>
      </c>
      <c r="C1643">
        <v>2811</v>
      </c>
      <c r="D1643" t="s">
        <v>199</v>
      </c>
      <c r="E1643">
        <v>82</v>
      </c>
    </row>
    <row r="1644" spans="1:5">
      <c r="A1644" t="str">
        <f>VLOOKUP(C1644,Nomen2!$A$1:$E$34,2,0)</f>
        <v>BASSIN D'ÉVREUX</v>
      </c>
      <c r="B1644">
        <f>VLOOKUP(C1644,Nomen2!$A$1:$E$34,3,0)</f>
        <v>28111</v>
      </c>
      <c r="C1644">
        <v>2811</v>
      </c>
      <c r="D1644" t="s">
        <v>185</v>
      </c>
      <c r="E1644">
        <v>77</v>
      </c>
    </row>
    <row r="1645" spans="1:5">
      <c r="A1645" t="str">
        <f>VLOOKUP(C1645,Nomen2!$A$1:$E$34,2,0)</f>
        <v>BASSIN D'ÉVREUX</v>
      </c>
      <c r="B1645">
        <f>VLOOKUP(C1645,Nomen2!$A$1:$E$34,3,0)</f>
        <v>28111</v>
      </c>
      <c r="C1645">
        <v>2811</v>
      </c>
      <c r="D1645" t="s">
        <v>183</v>
      </c>
      <c r="E1645">
        <v>62</v>
      </c>
    </row>
    <row r="1646" spans="1:5">
      <c r="A1646" t="str">
        <f>VLOOKUP(C1646,Nomen2!$A$1:$E$34,2,0)</f>
        <v>BASSIN D'ÉVREUX</v>
      </c>
      <c r="B1646">
        <f>VLOOKUP(C1646,Nomen2!$A$1:$E$34,3,0)</f>
        <v>28111</v>
      </c>
      <c r="C1646">
        <v>2811</v>
      </c>
      <c r="D1646" t="s">
        <v>188</v>
      </c>
      <c r="E1646">
        <v>62</v>
      </c>
    </row>
    <row r="1647" spans="1:5">
      <c r="A1647" t="str">
        <f>VLOOKUP(C1647,Nomen2!$A$1:$E$34,2,0)</f>
        <v>BASSIN D'ÉVREUX</v>
      </c>
      <c r="B1647">
        <f>VLOOKUP(C1647,Nomen2!$A$1:$E$34,3,0)</f>
        <v>28111</v>
      </c>
      <c r="C1647">
        <v>2811</v>
      </c>
      <c r="D1647" t="s">
        <v>184</v>
      </c>
      <c r="E1647">
        <v>59</v>
      </c>
    </row>
    <row r="1648" spans="1:5">
      <c r="A1648" t="str">
        <f>VLOOKUP(C1648,Nomen2!$A$1:$E$34,2,0)</f>
        <v>BASSIN D'ÉVREUX</v>
      </c>
      <c r="B1648">
        <f>VLOOKUP(C1648,Nomen2!$A$1:$E$34,3,0)</f>
        <v>28111</v>
      </c>
      <c r="C1648">
        <v>2811</v>
      </c>
      <c r="D1648" t="s">
        <v>176</v>
      </c>
      <c r="E1648">
        <v>58</v>
      </c>
    </row>
    <row r="1649" spans="1:5">
      <c r="A1649" t="str">
        <f>VLOOKUP(C1649,Nomen2!$A$1:$E$34,2,0)</f>
        <v>BASSIN D'ÉVREUX</v>
      </c>
      <c r="B1649">
        <f>VLOOKUP(C1649,Nomen2!$A$1:$E$34,3,0)</f>
        <v>28111</v>
      </c>
      <c r="C1649">
        <v>2811</v>
      </c>
      <c r="D1649" t="s">
        <v>195</v>
      </c>
      <c r="E1649">
        <v>51</v>
      </c>
    </row>
    <row r="1650" spans="1:5">
      <c r="A1650" t="str">
        <f>VLOOKUP(C1650,Nomen2!$A$1:$E$34,2,0)</f>
        <v>BASSIN D'ÉVREUX</v>
      </c>
      <c r="B1650">
        <f>VLOOKUP(C1650,Nomen2!$A$1:$E$34,3,0)</f>
        <v>28111</v>
      </c>
      <c r="C1650">
        <v>2811</v>
      </c>
      <c r="D1650" t="s">
        <v>177</v>
      </c>
      <c r="E1650">
        <v>34</v>
      </c>
    </row>
    <row r="1651" spans="1:5">
      <c r="A1651" t="str">
        <f>VLOOKUP(C1651,Nomen2!$A$1:$E$34,2,0)</f>
        <v>BASSIN D'ÉVREUX</v>
      </c>
      <c r="B1651">
        <f>VLOOKUP(C1651,Nomen2!$A$1:$E$34,3,0)</f>
        <v>28111</v>
      </c>
      <c r="C1651">
        <v>2811</v>
      </c>
      <c r="D1651" t="s">
        <v>178</v>
      </c>
      <c r="E1651">
        <v>32</v>
      </c>
    </row>
    <row r="1652" spans="1:5">
      <c r="A1652" t="str">
        <f>VLOOKUP(C1652,Nomen2!$A$1:$E$34,2,0)</f>
        <v>BASSIN D'ÉVREUX</v>
      </c>
      <c r="B1652">
        <f>VLOOKUP(C1652,Nomen2!$A$1:$E$34,3,0)</f>
        <v>28111</v>
      </c>
      <c r="C1652">
        <v>2811</v>
      </c>
      <c r="D1652" t="s">
        <v>187</v>
      </c>
      <c r="E1652">
        <v>31</v>
      </c>
    </row>
    <row r="1653" spans="1:5">
      <c r="A1653" t="str">
        <f>VLOOKUP(C1653,Nomen2!$A$1:$E$34,2,0)</f>
        <v>BASSIN D'ÉVREUX</v>
      </c>
      <c r="B1653">
        <f>VLOOKUP(C1653,Nomen2!$A$1:$E$34,3,0)</f>
        <v>28111</v>
      </c>
      <c r="C1653">
        <v>2811</v>
      </c>
      <c r="D1653" t="s">
        <v>201</v>
      </c>
      <c r="E1653">
        <v>30</v>
      </c>
    </row>
    <row r="1654" spans="1:5">
      <c r="A1654" t="str">
        <f>VLOOKUP(C1654,Nomen2!$A$1:$E$34,2,0)</f>
        <v>BASSIN D'ÉVREUX</v>
      </c>
      <c r="B1654">
        <f>VLOOKUP(C1654,Nomen2!$A$1:$E$34,3,0)</f>
        <v>28111</v>
      </c>
      <c r="C1654">
        <v>2811</v>
      </c>
      <c r="D1654" t="s">
        <v>191</v>
      </c>
      <c r="E1654">
        <v>29</v>
      </c>
    </row>
    <row r="1655" spans="1:5">
      <c r="A1655" t="str">
        <f>VLOOKUP(C1655,Nomen2!$A$1:$E$34,2,0)</f>
        <v>BASSIN D'ÉVREUX</v>
      </c>
      <c r="B1655">
        <f>VLOOKUP(C1655,Nomen2!$A$1:$E$34,3,0)</f>
        <v>28111</v>
      </c>
      <c r="C1655">
        <v>2811</v>
      </c>
      <c r="D1655" t="s">
        <v>193</v>
      </c>
      <c r="E1655">
        <v>28</v>
      </c>
    </row>
    <row r="1656" spans="1:5">
      <c r="A1656" t="str">
        <f>VLOOKUP(C1656,Nomen2!$A$1:$E$34,2,0)</f>
        <v>BASSIN D'ÉVREUX</v>
      </c>
      <c r="B1656">
        <f>VLOOKUP(C1656,Nomen2!$A$1:$E$34,3,0)</f>
        <v>28111</v>
      </c>
      <c r="C1656">
        <v>2811</v>
      </c>
      <c r="D1656" t="s">
        <v>181</v>
      </c>
      <c r="E1656">
        <v>25</v>
      </c>
    </row>
    <row r="1657" spans="1:5">
      <c r="A1657" t="str">
        <f>VLOOKUP(C1657,Nomen2!$A$1:$E$34,2,0)</f>
        <v>BASSIN D'ÉVREUX</v>
      </c>
      <c r="B1657">
        <f>VLOOKUP(C1657,Nomen2!$A$1:$E$34,3,0)</f>
        <v>28111</v>
      </c>
      <c r="C1657">
        <v>2811</v>
      </c>
      <c r="D1657" t="s">
        <v>194</v>
      </c>
      <c r="E1657">
        <v>25</v>
      </c>
    </row>
    <row r="1658" spans="1:5">
      <c r="A1658" t="str">
        <f>VLOOKUP(C1658,Nomen2!$A$1:$E$34,2,0)</f>
        <v>BASSIN D'ÉVREUX</v>
      </c>
      <c r="B1658">
        <f>VLOOKUP(C1658,Nomen2!$A$1:$E$34,3,0)</f>
        <v>28111</v>
      </c>
      <c r="C1658">
        <v>2811</v>
      </c>
      <c r="D1658" t="s">
        <v>182</v>
      </c>
      <c r="E1658">
        <v>24</v>
      </c>
    </row>
    <row r="1659" spans="1:5">
      <c r="A1659" t="str">
        <f>VLOOKUP(C1659,Nomen2!$A$1:$E$34,2,0)</f>
        <v>BASSIN D'ÉVREUX</v>
      </c>
      <c r="B1659">
        <f>VLOOKUP(C1659,Nomen2!$A$1:$E$34,3,0)</f>
        <v>28111</v>
      </c>
      <c r="C1659">
        <v>2811</v>
      </c>
      <c r="D1659" t="s">
        <v>211</v>
      </c>
      <c r="E1659">
        <v>22</v>
      </c>
    </row>
    <row r="1660" spans="1:5">
      <c r="A1660" t="str">
        <f>VLOOKUP(C1660,Nomen2!$A$1:$E$34,2,0)</f>
        <v>BASSIN D'ÉVREUX</v>
      </c>
      <c r="B1660">
        <f>VLOOKUP(C1660,Nomen2!$A$1:$E$34,3,0)</f>
        <v>28111</v>
      </c>
      <c r="C1660">
        <v>2811</v>
      </c>
      <c r="D1660" t="s">
        <v>198</v>
      </c>
      <c r="E1660">
        <v>20</v>
      </c>
    </row>
    <row r="1661" spans="1:5">
      <c r="A1661" t="str">
        <f>VLOOKUP(C1661,Nomen2!$A$1:$E$34,2,0)</f>
        <v>BASSIN D'ÉVREUX</v>
      </c>
      <c r="B1661">
        <f>VLOOKUP(C1661,Nomen2!$A$1:$E$34,3,0)</f>
        <v>28111</v>
      </c>
      <c r="C1661">
        <v>2811</v>
      </c>
      <c r="D1661" t="s">
        <v>180</v>
      </c>
      <c r="E1661">
        <v>20</v>
      </c>
    </row>
    <row r="1662" spans="1:5">
      <c r="A1662" t="str">
        <f>VLOOKUP(C1662,Nomen2!$A$1:$E$34,2,0)</f>
        <v>BASSIN D'ÉVREUX</v>
      </c>
      <c r="B1662">
        <f>VLOOKUP(C1662,Nomen2!$A$1:$E$34,3,0)</f>
        <v>28111</v>
      </c>
      <c r="C1662">
        <v>2811</v>
      </c>
      <c r="D1662" t="s">
        <v>179</v>
      </c>
      <c r="E1662">
        <v>19</v>
      </c>
    </row>
    <row r="1663" spans="1:5">
      <c r="A1663" t="str">
        <f>VLOOKUP(C1663,Nomen2!$A$1:$E$34,2,0)</f>
        <v>BASSIN D'ÉVREUX</v>
      </c>
      <c r="B1663">
        <f>VLOOKUP(C1663,Nomen2!$A$1:$E$34,3,0)</f>
        <v>28111</v>
      </c>
      <c r="C1663">
        <v>2811</v>
      </c>
      <c r="D1663" t="s">
        <v>215</v>
      </c>
      <c r="E1663">
        <v>18</v>
      </c>
    </row>
    <row r="1664" spans="1:5">
      <c r="A1664" t="str">
        <f>VLOOKUP(C1664,Nomen2!$A$1:$E$34,2,0)</f>
        <v>BASSIN D'ÉVREUX</v>
      </c>
      <c r="B1664">
        <f>VLOOKUP(C1664,Nomen2!$A$1:$E$34,3,0)</f>
        <v>28111</v>
      </c>
      <c r="C1664">
        <v>2811</v>
      </c>
      <c r="D1664" t="s">
        <v>192</v>
      </c>
      <c r="E1664">
        <v>18</v>
      </c>
    </row>
    <row r="1665" spans="1:5">
      <c r="A1665" t="str">
        <f>VLOOKUP(C1665,Nomen2!$A$1:$E$34,2,0)</f>
        <v>BASSIN D'ÉVREUX</v>
      </c>
      <c r="B1665">
        <f>VLOOKUP(C1665,Nomen2!$A$1:$E$34,3,0)</f>
        <v>28111</v>
      </c>
      <c r="C1665">
        <v>2811</v>
      </c>
      <c r="D1665" t="s">
        <v>204</v>
      </c>
      <c r="E1665">
        <v>16</v>
      </c>
    </row>
    <row r="1666" spans="1:5">
      <c r="A1666" t="str">
        <f>VLOOKUP(C1666,Nomen2!$A$1:$E$34,2,0)</f>
        <v>BASSIN D'ÉVREUX</v>
      </c>
      <c r="B1666">
        <f>VLOOKUP(C1666,Nomen2!$A$1:$E$34,3,0)</f>
        <v>28111</v>
      </c>
      <c r="C1666">
        <v>2811</v>
      </c>
      <c r="D1666" t="s">
        <v>223</v>
      </c>
      <c r="E1666">
        <v>15</v>
      </c>
    </row>
    <row r="1667" spans="1:5">
      <c r="A1667" t="str">
        <f>VLOOKUP(C1667,Nomen2!$A$1:$E$34,2,0)</f>
        <v>BASSIN D'ÉVREUX</v>
      </c>
      <c r="B1667">
        <f>VLOOKUP(C1667,Nomen2!$A$1:$E$34,3,0)</f>
        <v>28111</v>
      </c>
      <c r="C1667">
        <v>2811</v>
      </c>
      <c r="D1667" t="s">
        <v>261</v>
      </c>
      <c r="E1667">
        <v>15</v>
      </c>
    </row>
    <row r="1668" spans="1:5">
      <c r="A1668" t="str">
        <f>VLOOKUP(C1668,Nomen2!$A$1:$E$34,2,0)</f>
        <v>BASSIN D'ÉVREUX</v>
      </c>
      <c r="B1668">
        <f>VLOOKUP(C1668,Nomen2!$A$1:$E$34,3,0)</f>
        <v>28111</v>
      </c>
      <c r="C1668">
        <v>2811</v>
      </c>
      <c r="D1668" t="s">
        <v>230</v>
      </c>
      <c r="E1668">
        <v>15</v>
      </c>
    </row>
    <row r="1669" spans="1:5">
      <c r="A1669" t="str">
        <f>VLOOKUP(C1669,Nomen2!$A$1:$E$34,2,0)</f>
        <v>BASSIN D'ÉVREUX</v>
      </c>
      <c r="B1669">
        <f>VLOOKUP(C1669,Nomen2!$A$1:$E$34,3,0)</f>
        <v>28111</v>
      </c>
      <c r="C1669">
        <v>2811</v>
      </c>
      <c r="D1669" t="s">
        <v>186</v>
      </c>
      <c r="E1669">
        <v>14</v>
      </c>
    </row>
    <row r="1670" spans="1:5">
      <c r="A1670" t="str">
        <f>VLOOKUP(C1670,Nomen2!$A$1:$E$34,2,0)</f>
        <v>BASSIN D'ÉVREUX</v>
      </c>
      <c r="B1670">
        <f>VLOOKUP(C1670,Nomen2!$A$1:$E$34,3,0)</f>
        <v>28111</v>
      </c>
      <c r="C1670">
        <v>2811</v>
      </c>
      <c r="D1670" t="s">
        <v>221</v>
      </c>
      <c r="E1670">
        <v>14</v>
      </c>
    </row>
    <row r="1671" spans="1:5">
      <c r="A1671" t="str">
        <f>VLOOKUP(C1671,Nomen2!$A$1:$E$34,2,0)</f>
        <v>BASSIN D'ÉVREUX</v>
      </c>
      <c r="B1671">
        <f>VLOOKUP(C1671,Nomen2!$A$1:$E$34,3,0)</f>
        <v>28111</v>
      </c>
      <c r="C1671">
        <v>2811</v>
      </c>
      <c r="D1671" t="s">
        <v>196</v>
      </c>
      <c r="E1671">
        <v>12</v>
      </c>
    </row>
    <row r="1672" spans="1:5">
      <c r="A1672" t="str">
        <f>VLOOKUP(C1672,Nomen2!$A$1:$E$34,2,0)</f>
        <v>BASSIN D'ÉVREUX</v>
      </c>
      <c r="B1672">
        <f>VLOOKUP(C1672,Nomen2!$A$1:$E$34,3,0)</f>
        <v>28111</v>
      </c>
      <c r="C1672">
        <v>2811</v>
      </c>
      <c r="D1672" t="s">
        <v>189</v>
      </c>
      <c r="E1672">
        <v>12</v>
      </c>
    </row>
    <row r="1673" spans="1:5">
      <c r="A1673" t="str">
        <f>VLOOKUP(C1673,Nomen2!$A$1:$E$34,2,0)</f>
        <v>BASSIN D'ÉVREUX</v>
      </c>
      <c r="B1673">
        <f>VLOOKUP(C1673,Nomen2!$A$1:$E$34,3,0)</f>
        <v>28111</v>
      </c>
      <c r="C1673">
        <v>2811</v>
      </c>
      <c r="D1673" t="s">
        <v>252</v>
      </c>
      <c r="E1673">
        <v>11</v>
      </c>
    </row>
    <row r="1674" spans="1:5">
      <c r="A1674" t="str">
        <f>VLOOKUP(C1674,Nomen2!$A$1:$E$34,2,0)</f>
        <v>BASSIN D'ÉVREUX</v>
      </c>
      <c r="B1674">
        <f>VLOOKUP(C1674,Nomen2!$A$1:$E$34,3,0)</f>
        <v>28111</v>
      </c>
      <c r="C1674">
        <v>2811</v>
      </c>
      <c r="D1674" t="s">
        <v>219</v>
      </c>
      <c r="E1674">
        <v>11</v>
      </c>
    </row>
    <row r="1675" spans="1:5">
      <c r="A1675" t="str">
        <f>VLOOKUP(C1675,Nomen2!$A$1:$E$34,2,0)</f>
        <v>BASSIN D'ÉVREUX</v>
      </c>
      <c r="B1675">
        <f>VLOOKUP(C1675,Nomen2!$A$1:$E$34,3,0)</f>
        <v>28111</v>
      </c>
      <c r="C1675">
        <v>2811</v>
      </c>
      <c r="D1675" t="s">
        <v>190</v>
      </c>
      <c r="E1675">
        <v>10</v>
      </c>
    </row>
    <row r="1676" spans="1:5">
      <c r="A1676" t="str">
        <f>VLOOKUP(C1676,Nomen2!$A$1:$E$34,2,0)</f>
        <v>BASSIN D'ÉVREUX</v>
      </c>
      <c r="B1676">
        <f>VLOOKUP(C1676,Nomen2!$A$1:$E$34,3,0)</f>
        <v>28111</v>
      </c>
      <c r="C1676">
        <v>2811</v>
      </c>
      <c r="D1676" t="s">
        <v>203</v>
      </c>
      <c r="E1676">
        <v>10</v>
      </c>
    </row>
    <row r="1677" spans="1:5">
      <c r="A1677" t="str">
        <f>VLOOKUP(C1677,Nomen2!$A$1:$E$34,2,0)</f>
        <v>BASSIN D'ÉVREUX</v>
      </c>
      <c r="B1677">
        <f>VLOOKUP(C1677,Nomen2!$A$1:$E$34,3,0)</f>
        <v>28111</v>
      </c>
      <c r="C1677">
        <v>2811</v>
      </c>
      <c r="D1677" t="s">
        <v>291</v>
      </c>
      <c r="E1677">
        <v>10</v>
      </c>
    </row>
    <row r="1678" spans="1:5">
      <c r="A1678" t="str">
        <f>VLOOKUP(C1678,Nomen2!$A$1:$E$34,2,0)</f>
        <v>BASSIN D'ÉVREUX</v>
      </c>
      <c r="B1678">
        <f>VLOOKUP(C1678,Nomen2!$A$1:$E$34,3,0)</f>
        <v>28111</v>
      </c>
      <c r="C1678">
        <v>2811</v>
      </c>
      <c r="D1678" t="s">
        <v>255</v>
      </c>
      <c r="E1678">
        <v>10</v>
      </c>
    </row>
    <row r="1679" spans="1:5">
      <c r="A1679" t="str">
        <f>VLOOKUP(C1679,Nomen2!$A$1:$E$34,2,0)</f>
        <v>BASSIN D'ÉVREUX</v>
      </c>
      <c r="B1679">
        <f>VLOOKUP(C1679,Nomen2!$A$1:$E$34,3,0)</f>
        <v>28111</v>
      </c>
      <c r="C1679">
        <v>2811</v>
      </c>
      <c r="D1679" t="s">
        <v>244</v>
      </c>
      <c r="E1679">
        <v>9</v>
      </c>
    </row>
    <row r="1680" spans="1:5">
      <c r="A1680" t="str">
        <f>VLOOKUP(C1680,Nomen2!$A$1:$E$34,2,0)</f>
        <v>BASSIN D'ÉVREUX</v>
      </c>
      <c r="B1680">
        <f>VLOOKUP(C1680,Nomen2!$A$1:$E$34,3,0)</f>
        <v>28111</v>
      </c>
      <c r="C1680">
        <v>2811</v>
      </c>
      <c r="D1680" t="s">
        <v>213</v>
      </c>
      <c r="E1680">
        <v>8</v>
      </c>
    </row>
    <row r="1681" spans="1:5">
      <c r="A1681" t="str">
        <f>VLOOKUP(C1681,Nomen2!$A$1:$E$34,2,0)</f>
        <v>BASSIN D'ÉVREUX</v>
      </c>
      <c r="B1681">
        <f>VLOOKUP(C1681,Nomen2!$A$1:$E$34,3,0)</f>
        <v>28111</v>
      </c>
      <c r="C1681">
        <v>2811</v>
      </c>
      <c r="D1681" t="s">
        <v>247</v>
      </c>
      <c r="E1681">
        <v>8</v>
      </c>
    </row>
    <row r="1682" spans="1:5">
      <c r="A1682" t="str">
        <f>VLOOKUP(C1682,Nomen2!$A$1:$E$34,2,0)</f>
        <v>BASSIN D'ÉVREUX</v>
      </c>
      <c r="B1682">
        <f>VLOOKUP(C1682,Nomen2!$A$1:$E$34,3,0)</f>
        <v>28111</v>
      </c>
      <c r="C1682">
        <v>2811</v>
      </c>
      <c r="D1682" t="s">
        <v>200</v>
      </c>
      <c r="E1682">
        <v>8</v>
      </c>
    </row>
    <row r="1683" spans="1:5">
      <c r="A1683" t="str">
        <f>VLOOKUP(C1683,Nomen2!$A$1:$E$34,2,0)</f>
        <v>BASSIN D'ÉVREUX</v>
      </c>
      <c r="B1683">
        <f>VLOOKUP(C1683,Nomen2!$A$1:$E$34,3,0)</f>
        <v>28111</v>
      </c>
      <c r="C1683">
        <v>2811</v>
      </c>
      <c r="D1683" t="s">
        <v>228</v>
      </c>
      <c r="E1683">
        <v>8</v>
      </c>
    </row>
    <row r="1684" spans="1:5">
      <c r="A1684" t="str">
        <f>VLOOKUP(C1684,Nomen2!$A$1:$E$34,2,0)</f>
        <v>BASSIN D'ÉVREUX</v>
      </c>
      <c r="B1684">
        <f>VLOOKUP(C1684,Nomen2!$A$1:$E$34,3,0)</f>
        <v>28111</v>
      </c>
      <c r="C1684">
        <v>2811</v>
      </c>
      <c r="D1684" t="s">
        <v>289</v>
      </c>
      <c r="E1684">
        <v>8</v>
      </c>
    </row>
    <row r="1685" spans="1:5">
      <c r="A1685" t="str">
        <f>VLOOKUP(C1685,Nomen2!$A$1:$E$34,2,0)</f>
        <v>BASSIN D'ÉVREUX</v>
      </c>
      <c r="B1685">
        <f>VLOOKUP(C1685,Nomen2!$A$1:$E$34,3,0)</f>
        <v>28111</v>
      </c>
      <c r="C1685">
        <v>2811</v>
      </c>
      <c r="D1685" t="s">
        <v>262</v>
      </c>
      <c r="E1685">
        <v>8</v>
      </c>
    </row>
    <row r="1686" spans="1:5">
      <c r="A1686" t="str">
        <f>VLOOKUP(C1686,Nomen2!$A$1:$E$34,2,0)</f>
        <v>BASSIN D'ÉVREUX</v>
      </c>
      <c r="B1686">
        <f>VLOOKUP(C1686,Nomen2!$A$1:$E$34,3,0)</f>
        <v>28111</v>
      </c>
      <c r="C1686">
        <v>2811</v>
      </c>
      <c r="D1686" t="s">
        <v>243</v>
      </c>
      <c r="E1686">
        <v>8</v>
      </c>
    </row>
    <row r="1687" spans="1:5">
      <c r="A1687" t="str">
        <f>VLOOKUP(C1687,Nomen2!$A$1:$E$34,2,0)</f>
        <v>BASSIN D'ÉVREUX</v>
      </c>
      <c r="B1687">
        <f>VLOOKUP(C1687,Nomen2!$A$1:$E$34,3,0)</f>
        <v>28111</v>
      </c>
      <c r="C1687">
        <v>2811</v>
      </c>
      <c r="D1687" t="s">
        <v>209</v>
      </c>
      <c r="E1687">
        <v>8</v>
      </c>
    </row>
    <row r="1688" spans="1:5">
      <c r="A1688" t="str">
        <f>VLOOKUP(C1688,Nomen2!$A$1:$E$34,2,0)</f>
        <v>BASSIN D'ÉVREUX</v>
      </c>
      <c r="B1688">
        <f>VLOOKUP(C1688,Nomen2!$A$1:$E$34,3,0)</f>
        <v>28111</v>
      </c>
      <c r="C1688">
        <v>2811</v>
      </c>
      <c r="D1688" t="s">
        <v>206</v>
      </c>
      <c r="E1688">
        <v>8</v>
      </c>
    </row>
    <row r="1689" spans="1:5">
      <c r="A1689" t="str">
        <f>VLOOKUP(C1689,Nomen2!$A$1:$E$34,2,0)</f>
        <v>BASSIN D'ÉVREUX</v>
      </c>
      <c r="B1689">
        <f>VLOOKUP(C1689,Nomen2!$A$1:$E$34,3,0)</f>
        <v>28111</v>
      </c>
      <c r="C1689">
        <v>2811</v>
      </c>
      <c r="D1689" t="s">
        <v>253</v>
      </c>
      <c r="E1689">
        <v>7</v>
      </c>
    </row>
    <row r="1690" spans="1:5">
      <c r="A1690" t="str">
        <f>VLOOKUP(C1690,Nomen2!$A$1:$E$34,2,0)</f>
        <v>BASSIN D'ÉVREUX</v>
      </c>
      <c r="B1690">
        <f>VLOOKUP(C1690,Nomen2!$A$1:$E$34,3,0)</f>
        <v>28111</v>
      </c>
      <c r="C1690">
        <v>2811</v>
      </c>
      <c r="D1690" t="s">
        <v>238</v>
      </c>
      <c r="E1690">
        <v>7</v>
      </c>
    </row>
    <row r="1691" spans="1:5">
      <c r="A1691" t="str">
        <f>VLOOKUP(C1691,Nomen2!$A$1:$E$34,2,0)</f>
        <v>BASSIN D'ÉVREUX</v>
      </c>
      <c r="B1691">
        <f>VLOOKUP(C1691,Nomen2!$A$1:$E$34,3,0)</f>
        <v>28111</v>
      </c>
      <c r="C1691">
        <v>2811</v>
      </c>
      <c r="D1691" t="s">
        <v>229</v>
      </c>
      <c r="E1691">
        <v>7</v>
      </c>
    </row>
    <row r="1692" spans="1:5">
      <c r="A1692" t="str">
        <f>VLOOKUP(C1692,Nomen2!$A$1:$E$34,2,0)</f>
        <v>BASSIN D'ÉVREUX</v>
      </c>
      <c r="B1692">
        <f>VLOOKUP(C1692,Nomen2!$A$1:$E$34,3,0)</f>
        <v>28111</v>
      </c>
      <c r="C1692">
        <v>2811</v>
      </c>
      <c r="D1692" t="s">
        <v>268</v>
      </c>
      <c r="E1692">
        <v>6</v>
      </c>
    </row>
    <row r="1693" spans="1:5">
      <c r="A1693" t="str">
        <f>VLOOKUP(C1693,Nomen2!$A$1:$E$34,2,0)</f>
        <v>BASSIN D'ÉVREUX</v>
      </c>
      <c r="B1693">
        <f>VLOOKUP(C1693,Nomen2!$A$1:$E$34,3,0)</f>
        <v>28111</v>
      </c>
      <c r="C1693">
        <v>2811</v>
      </c>
      <c r="D1693" t="s">
        <v>217</v>
      </c>
      <c r="E1693">
        <v>6</v>
      </c>
    </row>
    <row r="1694" spans="1:5">
      <c r="A1694" t="str">
        <f>VLOOKUP(C1694,Nomen2!$A$1:$E$34,2,0)</f>
        <v>BASSIN D'ÉVREUX</v>
      </c>
      <c r="B1694">
        <f>VLOOKUP(C1694,Nomen2!$A$1:$E$34,3,0)</f>
        <v>28111</v>
      </c>
      <c r="C1694">
        <v>2811</v>
      </c>
      <c r="D1694" t="s">
        <v>233</v>
      </c>
      <c r="E1694">
        <v>6</v>
      </c>
    </row>
    <row r="1695" spans="1:5">
      <c r="A1695" t="str">
        <f>VLOOKUP(C1695,Nomen2!$A$1:$E$34,2,0)</f>
        <v>BASSIN D'ÉVREUX</v>
      </c>
      <c r="B1695">
        <f>VLOOKUP(C1695,Nomen2!$A$1:$E$34,3,0)</f>
        <v>28111</v>
      </c>
      <c r="C1695">
        <v>2811</v>
      </c>
      <c r="D1695" t="s">
        <v>240</v>
      </c>
      <c r="E1695">
        <v>6</v>
      </c>
    </row>
    <row r="1696" spans="1:5">
      <c r="A1696" t="str">
        <f>VLOOKUP(C1696,Nomen2!$A$1:$E$34,2,0)</f>
        <v>BASSIN D'ÉVREUX</v>
      </c>
      <c r="B1696">
        <f>VLOOKUP(C1696,Nomen2!$A$1:$E$34,3,0)</f>
        <v>28111</v>
      </c>
      <c r="C1696">
        <v>2811</v>
      </c>
      <c r="D1696" t="s">
        <v>251</v>
      </c>
      <c r="E1696">
        <v>6</v>
      </c>
    </row>
    <row r="1697" spans="1:5">
      <c r="A1697" t="str">
        <f>VLOOKUP(C1697,Nomen2!$A$1:$E$34,2,0)</f>
        <v>BASSIN D'ÉVREUX</v>
      </c>
      <c r="B1697">
        <f>VLOOKUP(C1697,Nomen2!$A$1:$E$34,3,0)</f>
        <v>28111</v>
      </c>
      <c r="C1697">
        <v>2811</v>
      </c>
      <c r="D1697" t="s">
        <v>288</v>
      </c>
      <c r="E1697">
        <v>6</v>
      </c>
    </row>
    <row r="1698" spans="1:5">
      <c r="A1698" t="str">
        <f>VLOOKUP(C1698,Nomen2!$A$1:$E$34,2,0)</f>
        <v>BASSIN D'ÉVREUX</v>
      </c>
      <c r="B1698">
        <f>VLOOKUP(C1698,Nomen2!$A$1:$E$34,3,0)</f>
        <v>28111</v>
      </c>
      <c r="C1698">
        <v>2811</v>
      </c>
      <c r="D1698" t="s">
        <v>216</v>
      </c>
      <c r="E1698">
        <v>6</v>
      </c>
    </row>
    <row r="1699" spans="1:5">
      <c r="A1699" t="str">
        <f>VLOOKUP(C1699,Nomen2!$A$1:$E$34,2,0)</f>
        <v>BASSIN D'ÉVREUX</v>
      </c>
      <c r="B1699">
        <f>VLOOKUP(C1699,Nomen2!$A$1:$E$34,3,0)</f>
        <v>28111</v>
      </c>
      <c r="C1699">
        <v>2811</v>
      </c>
      <c r="D1699" t="s">
        <v>290</v>
      </c>
      <c r="E1699">
        <v>6</v>
      </c>
    </row>
    <row r="1700" spans="1:5">
      <c r="A1700" t="str">
        <f>VLOOKUP(C1700,Nomen2!$A$1:$E$34,2,0)</f>
        <v>BASSIN D'ÉVREUX</v>
      </c>
      <c r="B1700">
        <f>VLOOKUP(C1700,Nomen2!$A$1:$E$34,3,0)</f>
        <v>28111</v>
      </c>
      <c r="C1700">
        <v>2811</v>
      </c>
      <c r="D1700" t="s">
        <v>212</v>
      </c>
      <c r="E1700">
        <v>5</v>
      </c>
    </row>
    <row r="1701" spans="1:5">
      <c r="A1701" t="str">
        <f>VLOOKUP(C1701,Nomen2!$A$1:$E$34,2,0)</f>
        <v>BASSIN D'ÉVREUX</v>
      </c>
      <c r="B1701">
        <f>VLOOKUP(C1701,Nomen2!$A$1:$E$34,3,0)</f>
        <v>28111</v>
      </c>
      <c r="C1701">
        <v>2811</v>
      </c>
      <c r="D1701" t="s">
        <v>265</v>
      </c>
      <c r="E1701">
        <v>5</v>
      </c>
    </row>
    <row r="1702" spans="1:5">
      <c r="A1702" t="str">
        <f>VLOOKUP(C1702,Nomen2!$A$1:$E$34,2,0)</f>
        <v>BASSIN D'ÉVREUX</v>
      </c>
      <c r="B1702">
        <f>VLOOKUP(C1702,Nomen2!$A$1:$E$34,3,0)</f>
        <v>28111</v>
      </c>
      <c r="C1702">
        <v>2811</v>
      </c>
      <c r="D1702" t="s">
        <v>315</v>
      </c>
      <c r="E1702">
        <v>5</v>
      </c>
    </row>
    <row r="1703" spans="1:5">
      <c r="A1703" t="str">
        <f>VLOOKUP(C1703,Nomen2!$A$1:$E$34,2,0)</f>
        <v>BASSIN D'ÉVREUX</v>
      </c>
      <c r="B1703">
        <f>VLOOKUP(C1703,Nomen2!$A$1:$E$34,3,0)</f>
        <v>28111</v>
      </c>
      <c r="C1703">
        <v>2811</v>
      </c>
      <c r="D1703" t="s">
        <v>299</v>
      </c>
      <c r="E1703">
        <v>5</v>
      </c>
    </row>
    <row r="1704" spans="1:5">
      <c r="A1704" t="str">
        <f>VLOOKUP(C1704,Nomen2!$A$1:$E$34,2,0)</f>
        <v>BASSIN D'ÉVREUX</v>
      </c>
      <c r="B1704">
        <f>VLOOKUP(C1704,Nomen2!$A$1:$E$34,3,0)</f>
        <v>28111</v>
      </c>
      <c r="C1704">
        <v>2811</v>
      </c>
      <c r="D1704" t="s">
        <v>279</v>
      </c>
      <c r="E1704">
        <v>5</v>
      </c>
    </row>
    <row r="1705" spans="1:5">
      <c r="A1705" t="str">
        <f>VLOOKUP(C1705,Nomen2!$A$1:$E$34,2,0)</f>
        <v>BASSIN D'ÉVREUX</v>
      </c>
      <c r="B1705">
        <f>VLOOKUP(C1705,Nomen2!$A$1:$E$34,3,0)</f>
        <v>28111</v>
      </c>
      <c r="C1705">
        <v>2811</v>
      </c>
      <c r="D1705" t="s">
        <v>248</v>
      </c>
      <c r="E1705">
        <v>5</v>
      </c>
    </row>
    <row r="1706" spans="1:5">
      <c r="A1706" t="str">
        <f>VLOOKUP(C1706,Nomen2!$A$1:$E$34,2,0)</f>
        <v>BASSIN D'ÉVREUX</v>
      </c>
      <c r="B1706">
        <f>VLOOKUP(C1706,Nomen2!$A$1:$E$34,3,0)</f>
        <v>28111</v>
      </c>
      <c r="C1706">
        <v>2811</v>
      </c>
      <c r="D1706" t="s">
        <v>340</v>
      </c>
      <c r="E1706">
        <v>4</v>
      </c>
    </row>
    <row r="1707" spans="1:5">
      <c r="A1707" t="str">
        <f>VLOOKUP(C1707,Nomen2!$A$1:$E$34,2,0)</f>
        <v>BASSIN D'ÉVREUX</v>
      </c>
      <c r="B1707">
        <f>VLOOKUP(C1707,Nomen2!$A$1:$E$34,3,0)</f>
        <v>28111</v>
      </c>
      <c r="C1707">
        <v>2811</v>
      </c>
      <c r="D1707" t="s">
        <v>210</v>
      </c>
      <c r="E1707">
        <v>4</v>
      </c>
    </row>
    <row r="1708" spans="1:5">
      <c r="A1708" t="str">
        <f>VLOOKUP(C1708,Nomen2!$A$1:$E$34,2,0)</f>
        <v>BASSIN D'ÉVREUX</v>
      </c>
      <c r="B1708">
        <f>VLOOKUP(C1708,Nomen2!$A$1:$E$34,3,0)</f>
        <v>28111</v>
      </c>
      <c r="C1708">
        <v>2811</v>
      </c>
      <c r="D1708" t="s">
        <v>311</v>
      </c>
      <c r="E1708">
        <v>4</v>
      </c>
    </row>
    <row r="1709" spans="1:5">
      <c r="A1709" t="str">
        <f>VLOOKUP(C1709,Nomen2!$A$1:$E$34,2,0)</f>
        <v>BASSIN D'ÉVREUX</v>
      </c>
      <c r="B1709">
        <f>VLOOKUP(C1709,Nomen2!$A$1:$E$34,3,0)</f>
        <v>28111</v>
      </c>
      <c r="C1709">
        <v>2811</v>
      </c>
      <c r="D1709" t="s">
        <v>292</v>
      </c>
      <c r="E1709">
        <v>4</v>
      </c>
    </row>
    <row r="1710" spans="1:5">
      <c r="A1710" t="str">
        <f>VLOOKUP(C1710,Nomen2!$A$1:$E$34,2,0)</f>
        <v>BASSIN D'ÉVREUX</v>
      </c>
      <c r="B1710">
        <f>VLOOKUP(C1710,Nomen2!$A$1:$E$34,3,0)</f>
        <v>28111</v>
      </c>
      <c r="C1710">
        <v>2811</v>
      </c>
      <c r="D1710" t="s">
        <v>232</v>
      </c>
      <c r="E1710">
        <v>4</v>
      </c>
    </row>
    <row r="1711" spans="1:5">
      <c r="A1711" t="str">
        <f>VLOOKUP(C1711,Nomen2!$A$1:$E$34,2,0)</f>
        <v>BASSIN D'ÉVREUX</v>
      </c>
      <c r="B1711">
        <f>VLOOKUP(C1711,Nomen2!$A$1:$E$34,3,0)</f>
        <v>28111</v>
      </c>
      <c r="C1711">
        <v>2811</v>
      </c>
      <c r="D1711" t="s">
        <v>226</v>
      </c>
      <c r="E1711">
        <v>4</v>
      </c>
    </row>
    <row r="1712" spans="1:5">
      <c r="A1712" t="str">
        <f>VLOOKUP(C1712,Nomen2!$A$1:$E$34,2,0)</f>
        <v>BASSIN D'ÉVREUX</v>
      </c>
      <c r="B1712">
        <f>VLOOKUP(C1712,Nomen2!$A$1:$E$34,3,0)</f>
        <v>28111</v>
      </c>
      <c r="C1712">
        <v>2811</v>
      </c>
      <c r="D1712" t="s">
        <v>263</v>
      </c>
      <c r="E1712">
        <v>4</v>
      </c>
    </row>
    <row r="1713" spans="1:5">
      <c r="A1713" t="str">
        <f>VLOOKUP(C1713,Nomen2!$A$1:$E$34,2,0)</f>
        <v>BASSIN D'ÉVREUX</v>
      </c>
      <c r="B1713">
        <f>VLOOKUP(C1713,Nomen2!$A$1:$E$34,3,0)</f>
        <v>28111</v>
      </c>
      <c r="C1713">
        <v>2811</v>
      </c>
      <c r="D1713" t="s">
        <v>270</v>
      </c>
      <c r="E1713">
        <v>4</v>
      </c>
    </row>
    <row r="1714" spans="1:5">
      <c r="A1714" t="str">
        <f>VLOOKUP(C1714,Nomen2!$A$1:$E$34,2,0)</f>
        <v>BASSIN D'ÉVREUX</v>
      </c>
      <c r="B1714">
        <f>VLOOKUP(C1714,Nomen2!$A$1:$E$34,3,0)</f>
        <v>28111</v>
      </c>
      <c r="C1714">
        <v>2811</v>
      </c>
      <c r="D1714" t="s">
        <v>224</v>
      </c>
      <c r="E1714">
        <v>4</v>
      </c>
    </row>
    <row r="1715" spans="1:5">
      <c r="A1715" t="str">
        <f>VLOOKUP(C1715,Nomen2!$A$1:$E$34,2,0)</f>
        <v>BASSIN D'ÉVREUX</v>
      </c>
      <c r="B1715">
        <f>VLOOKUP(C1715,Nomen2!$A$1:$E$34,3,0)</f>
        <v>28111</v>
      </c>
      <c r="C1715">
        <v>2811</v>
      </c>
      <c r="D1715" t="s">
        <v>496</v>
      </c>
      <c r="E1715">
        <v>4</v>
      </c>
    </row>
    <row r="1716" spans="1:5">
      <c r="A1716" t="str">
        <f>VLOOKUP(C1716,Nomen2!$A$1:$E$34,2,0)</f>
        <v>BASSIN D'ÉVREUX</v>
      </c>
      <c r="B1716">
        <f>VLOOKUP(C1716,Nomen2!$A$1:$E$34,3,0)</f>
        <v>28111</v>
      </c>
      <c r="C1716">
        <v>2811</v>
      </c>
      <c r="D1716" t="s">
        <v>437</v>
      </c>
      <c r="E1716">
        <v>4</v>
      </c>
    </row>
    <row r="1717" spans="1:5">
      <c r="A1717" t="str">
        <f>VLOOKUP(C1717,Nomen2!$A$1:$E$34,2,0)</f>
        <v>BASSIN D'ÉVREUX</v>
      </c>
      <c r="B1717">
        <f>VLOOKUP(C1717,Nomen2!$A$1:$E$34,3,0)</f>
        <v>28111</v>
      </c>
      <c r="C1717">
        <v>2811</v>
      </c>
      <c r="D1717" t="s">
        <v>218</v>
      </c>
      <c r="E1717">
        <v>4</v>
      </c>
    </row>
    <row r="1718" spans="1:5">
      <c r="A1718" t="str">
        <f>VLOOKUP(C1718,Nomen2!$A$1:$E$34,2,0)</f>
        <v>BASSIN D'ÉVREUX</v>
      </c>
      <c r="B1718">
        <f>VLOOKUP(C1718,Nomen2!$A$1:$E$34,3,0)</f>
        <v>28111</v>
      </c>
      <c r="C1718">
        <v>2811</v>
      </c>
      <c r="D1718" t="s">
        <v>234</v>
      </c>
      <c r="E1718">
        <v>4</v>
      </c>
    </row>
    <row r="1719" spans="1:5">
      <c r="A1719" t="str">
        <f>VLOOKUP(C1719,Nomen2!$A$1:$E$34,2,0)</f>
        <v>BASSIN D'ÉVREUX</v>
      </c>
      <c r="B1719">
        <f>VLOOKUP(C1719,Nomen2!$A$1:$E$34,3,0)</f>
        <v>28111</v>
      </c>
      <c r="C1719">
        <v>2811</v>
      </c>
      <c r="D1719" t="s">
        <v>300</v>
      </c>
      <c r="E1719">
        <v>4</v>
      </c>
    </row>
    <row r="1720" spans="1:5">
      <c r="A1720" t="str">
        <f>VLOOKUP(C1720,Nomen2!$A$1:$E$34,2,0)</f>
        <v>BASSIN D'ÉVREUX</v>
      </c>
      <c r="B1720">
        <f>VLOOKUP(C1720,Nomen2!$A$1:$E$34,3,0)</f>
        <v>28111</v>
      </c>
      <c r="C1720">
        <v>2811</v>
      </c>
      <c r="D1720" t="s">
        <v>267</v>
      </c>
      <c r="E1720">
        <v>4</v>
      </c>
    </row>
    <row r="1721" spans="1:5">
      <c r="A1721" t="str">
        <f>VLOOKUP(C1721,Nomen2!$A$1:$E$34,2,0)</f>
        <v>BASSIN D'ÉVREUX</v>
      </c>
      <c r="B1721">
        <f>VLOOKUP(C1721,Nomen2!$A$1:$E$34,3,0)</f>
        <v>28111</v>
      </c>
      <c r="C1721">
        <v>2811</v>
      </c>
      <c r="D1721" t="s">
        <v>318</v>
      </c>
      <c r="E1721">
        <v>4</v>
      </c>
    </row>
    <row r="1722" spans="1:5">
      <c r="A1722" t="str">
        <f>VLOOKUP(C1722,Nomen2!$A$1:$E$34,2,0)</f>
        <v>BASSIN D'ÉVREUX</v>
      </c>
      <c r="B1722">
        <f>VLOOKUP(C1722,Nomen2!$A$1:$E$34,3,0)</f>
        <v>28111</v>
      </c>
      <c r="C1722">
        <v>2811</v>
      </c>
      <c r="D1722" t="s">
        <v>460</v>
      </c>
      <c r="E1722">
        <v>4</v>
      </c>
    </row>
    <row r="1723" spans="1:5">
      <c r="A1723" t="str">
        <f>VLOOKUP(C1723,Nomen2!$A$1:$E$34,2,0)</f>
        <v>BASSIN D'ÉVREUX</v>
      </c>
      <c r="B1723">
        <f>VLOOKUP(C1723,Nomen2!$A$1:$E$34,3,0)</f>
        <v>28111</v>
      </c>
      <c r="C1723">
        <v>2811</v>
      </c>
      <c r="D1723" t="s">
        <v>205</v>
      </c>
      <c r="E1723">
        <v>4</v>
      </c>
    </row>
    <row r="1724" spans="1:5">
      <c r="A1724" t="str">
        <f>VLOOKUP(C1724,Nomen2!$A$1:$E$34,2,0)</f>
        <v>BASSIN D'ÉVREUX</v>
      </c>
      <c r="B1724">
        <f>VLOOKUP(C1724,Nomen2!$A$1:$E$34,3,0)</f>
        <v>28111</v>
      </c>
      <c r="C1724">
        <v>2811</v>
      </c>
      <c r="D1724" t="s">
        <v>320</v>
      </c>
      <c r="E1724">
        <v>4</v>
      </c>
    </row>
    <row r="1725" spans="1:5">
      <c r="A1725" t="str">
        <f>VLOOKUP(C1725,Nomen2!$A$1:$E$34,2,0)</f>
        <v>BASSIN D'ÉVREUX</v>
      </c>
      <c r="B1725">
        <f>VLOOKUP(C1725,Nomen2!$A$1:$E$34,3,0)</f>
        <v>28111</v>
      </c>
      <c r="C1725">
        <v>2811</v>
      </c>
      <c r="D1725" t="s">
        <v>310</v>
      </c>
      <c r="E1725">
        <v>4</v>
      </c>
    </row>
    <row r="1726" spans="1:5">
      <c r="A1726" t="str">
        <f>VLOOKUP(C1726,Nomen2!$A$1:$E$34,2,0)</f>
        <v>BASSIN D'ÉVREUX</v>
      </c>
      <c r="B1726">
        <f>VLOOKUP(C1726,Nomen2!$A$1:$E$34,3,0)</f>
        <v>28111</v>
      </c>
      <c r="C1726">
        <v>2811</v>
      </c>
      <c r="D1726" t="s">
        <v>424</v>
      </c>
      <c r="E1726">
        <v>3</v>
      </c>
    </row>
    <row r="1727" spans="1:5">
      <c r="A1727" t="str">
        <f>VLOOKUP(C1727,Nomen2!$A$1:$E$34,2,0)</f>
        <v>BASSIN D'ÉVREUX</v>
      </c>
      <c r="B1727">
        <f>VLOOKUP(C1727,Nomen2!$A$1:$E$34,3,0)</f>
        <v>28111</v>
      </c>
      <c r="C1727">
        <v>2811</v>
      </c>
      <c r="D1727" t="s">
        <v>339</v>
      </c>
      <c r="E1727">
        <v>3</v>
      </c>
    </row>
    <row r="1728" spans="1:5">
      <c r="A1728" t="str">
        <f>VLOOKUP(C1728,Nomen2!$A$1:$E$34,2,0)</f>
        <v>BASSIN D'ÉVREUX</v>
      </c>
      <c r="B1728">
        <f>VLOOKUP(C1728,Nomen2!$A$1:$E$34,3,0)</f>
        <v>28111</v>
      </c>
      <c r="C1728">
        <v>2811</v>
      </c>
      <c r="D1728" t="s">
        <v>237</v>
      </c>
      <c r="E1728">
        <v>3</v>
      </c>
    </row>
    <row r="1729" spans="1:5">
      <c r="A1729" t="str">
        <f>VLOOKUP(C1729,Nomen2!$A$1:$E$34,2,0)</f>
        <v>BASSIN D'ÉVREUX</v>
      </c>
      <c r="B1729">
        <f>VLOOKUP(C1729,Nomen2!$A$1:$E$34,3,0)</f>
        <v>28111</v>
      </c>
      <c r="C1729">
        <v>2811</v>
      </c>
      <c r="D1729" t="s">
        <v>222</v>
      </c>
      <c r="E1729">
        <v>3</v>
      </c>
    </row>
    <row r="1730" spans="1:5">
      <c r="A1730" t="str">
        <f>VLOOKUP(C1730,Nomen2!$A$1:$E$34,2,0)</f>
        <v>BASSIN D'ÉVREUX</v>
      </c>
      <c r="B1730">
        <f>VLOOKUP(C1730,Nomen2!$A$1:$E$34,3,0)</f>
        <v>28111</v>
      </c>
      <c r="C1730">
        <v>2811</v>
      </c>
      <c r="D1730" t="s">
        <v>312</v>
      </c>
      <c r="E1730">
        <v>3</v>
      </c>
    </row>
    <row r="1731" spans="1:5">
      <c r="A1731" t="str">
        <f>VLOOKUP(C1731,Nomen2!$A$1:$E$34,2,0)</f>
        <v>BASSIN D'ÉVREUX</v>
      </c>
      <c r="B1731">
        <f>VLOOKUP(C1731,Nomen2!$A$1:$E$34,3,0)</f>
        <v>28111</v>
      </c>
      <c r="C1731">
        <v>2811</v>
      </c>
      <c r="D1731" t="s">
        <v>197</v>
      </c>
      <c r="E1731">
        <v>3</v>
      </c>
    </row>
    <row r="1732" spans="1:5">
      <c r="A1732" t="str">
        <f>VLOOKUP(C1732,Nomen2!$A$1:$E$34,2,0)</f>
        <v>BASSIN D'ÉVREUX</v>
      </c>
      <c r="B1732">
        <f>VLOOKUP(C1732,Nomen2!$A$1:$E$34,3,0)</f>
        <v>28111</v>
      </c>
      <c r="C1732">
        <v>2811</v>
      </c>
      <c r="D1732" t="s">
        <v>343</v>
      </c>
      <c r="E1732">
        <v>3</v>
      </c>
    </row>
    <row r="1733" spans="1:5">
      <c r="A1733" t="str">
        <f>VLOOKUP(C1733,Nomen2!$A$1:$E$34,2,0)</f>
        <v>BASSIN D'ÉVREUX</v>
      </c>
      <c r="B1733">
        <f>VLOOKUP(C1733,Nomen2!$A$1:$E$34,3,0)</f>
        <v>28111</v>
      </c>
      <c r="C1733">
        <v>2811</v>
      </c>
      <c r="D1733" t="s">
        <v>239</v>
      </c>
      <c r="E1733">
        <v>3</v>
      </c>
    </row>
    <row r="1734" spans="1:5">
      <c r="A1734" t="str">
        <f>VLOOKUP(C1734,Nomen2!$A$1:$E$34,2,0)</f>
        <v>BASSIN D'ÉVREUX</v>
      </c>
      <c r="B1734">
        <f>VLOOKUP(C1734,Nomen2!$A$1:$E$34,3,0)</f>
        <v>28111</v>
      </c>
      <c r="C1734">
        <v>2811</v>
      </c>
      <c r="D1734" t="s">
        <v>434</v>
      </c>
      <c r="E1734">
        <v>3</v>
      </c>
    </row>
    <row r="1735" spans="1:5">
      <c r="A1735" t="str">
        <f>VLOOKUP(C1735,Nomen2!$A$1:$E$34,2,0)</f>
        <v>BASSIN D'ÉVREUX</v>
      </c>
      <c r="B1735">
        <f>VLOOKUP(C1735,Nomen2!$A$1:$E$34,3,0)</f>
        <v>28111</v>
      </c>
      <c r="C1735">
        <v>2811</v>
      </c>
      <c r="D1735" t="s">
        <v>208</v>
      </c>
      <c r="E1735">
        <v>3</v>
      </c>
    </row>
    <row r="1736" spans="1:5">
      <c r="A1736" t="str">
        <f>VLOOKUP(C1736,Nomen2!$A$1:$E$34,2,0)</f>
        <v>BASSIN D'ÉVREUX</v>
      </c>
      <c r="B1736">
        <f>VLOOKUP(C1736,Nomen2!$A$1:$E$34,3,0)</f>
        <v>28111</v>
      </c>
      <c r="C1736">
        <v>2811</v>
      </c>
      <c r="D1736" t="s">
        <v>207</v>
      </c>
      <c r="E1736">
        <v>3</v>
      </c>
    </row>
    <row r="1737" spans="1:5">
      <c r="A1737" t="str">
        <f>VLOOKUP(C1737,Nomen2!$A$1:$E$34,2,0)</f>
        <v>BASSIN D'ÉVREUX</v>
      </c>
      <c r="B1737">
        <f>VLOOKUP(C1737,Nomen2!$A$1:$E$34,3,0)</f>
        <v>28111</v>
      </c>
      <c r="C1737">
        <v>2811</v>
      </c>
      <c r="D1737" t="s">
        <v>272</v>
      </c>
      <c r="E1737">
        <v>3</v>
      </c>
    </row>
    <row r="1738" spans="1:5">
      <c r="A1738" t="str">
        <f>VLOOKUP(C1738,Nomen2!$A$1:$E$34,2,0)</f>
        <v>BASSIN D'ÉVREUX</v>
      </c>
      <c r="B1738">
        <f>VLOOKUP(C1738,Nomen2!$A$1:$E$34,3,0)</f>
        <v>28111</v>
      </c>
      <c r="C1738">
        <v>2811</v>
      </c>
      <c r="D1738" t="s">
        <v>273</v>
      </c>
      <c r="E1738">
        <v>3</v>
      </c>
    </row>
    <row r="1739" spans="1:5">
      <c r="A1739" t="str">
        <f>VLOOKUP(C1739,Nomen2!$A$1:$E$34,2,0)</f>
        <v>BASSIN D'ÉVREUX</v>
      </c>
      <c r="B1739">
        <f>VLOOKUP(C1739,Nomen2!$A$1:$E$34,3,0)</f>
        <v>28111</v>
      </c>
      <c r="C1739">
        <v>2811</v>
      </c>
      <c r="D1739" t="s">
        <v>301</v>
      </c>
      <c r="E1739">
        <v>3</v>
      </c>
    </row>
    <row r="1740" spans="1:5">
      <c r="A1740" t="str">
        <f>VLOOKUP(C1740,Nomen2!$A$1:$E$34,2,0)</f>
        <v>BASSIN D'ÉVREUX</v>
      </c>
      <c r="B1740">
        <f>VLOOKUP(C1740,Nomen2!$A$1:$E$34,3,0)</f>
        <v>28111</v>
      </c>
      <c r="C1740">
        <v>2811</v>
      </c>
      <c r="D1740" t="s">
        <v>307</v>
      </c>
      <c r="E1740">
        <v>3</v>
      </c>
    </row>
    <row r="1741" spans="1:5">
      <c r="A1741" t="str">
        <f>VLOOKUP(C1741,Nomen2!$A$1:$E$34,2,0)</f>
        <v>BASSIN D'ÉVREUX</v>
      </c>
      <c r="B1741">
        <f>VLOOKUP(C1741,Nomen2!$A$1:$E$34,3,0)</f>
        <v>28111</v>
      </c>
      <c r="C1741">
        <v>2811</v>
      </c>
      <c r="D1741" t="s">
        <v>316</v>
      </c>
      <c r="E1741">
        <v>3</v>
      </c>
    </row>
    <row r="1742" spans="1:5">
      <c r="A1742" t="str">
        <f>VLOOKUP(C1742,Nomen2!$A$1:$E$34,2,0)</f>
        <v>BASSIN D'ÉVREUX</v>
      </c>
      <c r="B1742">
        <f>VLOOKUP(C1742,Nomen2!$A$1:$E$34,3,0)</f>
        <v>28111</v>
      </c>
      <c r="C1742">
        <v>2811</v>
      </c>
      <c r="D1742" t="s">
        <v>296</v>
      </c>
      <c r="E1742">
        <v>3</v>
      </c>
    </row>
    <row r="1743" spans="1:5">
      <c r="A1743" t="str">
        <f>VLOOKUP(C1743,Nomen2!$A$1:$E$34,2,0)</f>
        <v>BASSIN D'ÉVREUX</v>
      </c>
      <c r="B1743">
        <f>VLOOKUP(C1743,Nomen2!$A$1:$E$34,3,0)</f>
        <v>28111</v>
      </c>
      <c r="C1743">
        <v>2811</v>
      </c>
      <c r="D1743" t="s">
        <v>302</v>
      </c>
      <c r="E1743">
        <v>3</v>
      </c>
    </row>
    <row r="1744" spans="1:5">
      <c r="A1744" t="str">
        <f>VLOOKUP(C1744,Nomen2!$A$1:$E$34,2,0)</f>
        <v>BASSIN D'ÉVREUX</v>
      </c>
      <c r="B1744">
        <f>VLOOKUP(C1744,Nomen2!$A$1:$E$34,3,0)</f>
        <v>28111</v>
      </c>
      <c r="C1744">
        <v>2811</v>
      </c>
      <c r="D1744" t="s">
        <v>287</v>
      </c>
      <c r="E1744">
        <v>3</v>
      </c>
    </row>
    <row r="1745" spans="1:5">
      <c r="A1745" t="str">
        <f>VLOOKUP(C1745,Nomen2!$A$1:$E$34,2,0)</f>
        <v>BASSIN D'ÉVREUX</v>
      </c>
      <c r="B1745">
        <f>VLOOKUP(C1745,Nomen2!$A$1:$E$34,3,0)</f>
        <v>28111</v>
      </c>
      <c r="C1745">
        <v>2811</v>
      </c>
      <c r="D1745" t="s">
        <v>297</v>
      </c>
      <c r="E1745">
        <v>3</v>
      </c>
    </row>
    <row r="1746" spans="1:5">
      <c r="A1746" t="str">
        <f>VLOOKUP(C1746,Nomen2!$A$1:$E$34,2,0)</f>
        <v>BASSIN D'ÉVREUX</v>
      </c>
      <c r="B1746">
        <f>VLOOKUP(C1746,Nomen2!$A$1:$E$34,3,0)</f>
        <v>28111</v>
      </c>
      <c r="C1746">
        <v>2811</v>
      </c>
      <c r="D1746" t="s">
        <v>362</v>
      </c>
      <c r="E1746">
        <v>3</v>
      </c>
    </row>
    <row r="1747" spans="1:5">
      <c r="A1747" t="str">
        <f>VLOOKUP(C1747,Nomen2!$A$1:$E$34,2,0)</f>
        <v>BASSIN D'ÉVREUX</v>
      </c>
      <c r="B1747">
        <f>VLOOKUP(C1747,Nomen2!$A$1:$E$34,3,0)</f>
        <v>28111</v>
      </c>
      <c r="C1747">
        <v>2811</v>
      </c>
      <c r="D1747" t="s">
        <v>325</v>
      </c>
      <c r="E1747">
        <v>3</v>
      </c>
    </row>
    <row r="1748" spans="1:5">
      <c r="A1748" t="str">
        <f>VLOOKUP(C1748,Nomen2!$A$1:$E$34,2,0)</f>
        <v>BASSIN D'ÉVREUX</v>
      </c>
      <c r="B1748">
        <f>VLOOKUP(C1748,Nomen2!$A$1:$E$34,3,0)</f>
        <v>28111</v>
      </c>
      <c r="C1748">
        <v>2811</v>
      </c>
      <c r="D1748" t="s">
        <v>275</v>
      </c>
      <c r="E1748">
        <v>3</v>
      </c>
    </row>
    <row r="1749" spans="1:5">
      <c r="A1749" t="str">
        <f>VLOOKUP(C1749,Nomen2!$A$1:$E$34,2,0)</f>
        <v>BASSIN D'ÉVREUX</v>
      </c>
      <c r="B1749">
        <f>VLOOKUP(C1749,Nomen2!$A$1:$E$34,3,0)</f>
        <v>28111</v>
      </c>
      <c r="C1749">
        <v>2811</v>
      </c>
      <c r="D1749" t="s">
        <v>337</v>
      </c>
      <c r="E1749">
        <v>3</v>
      </c>
    </row>
    <row r="1750" spans="1:5">
      <c r="A1750" t="str">
        <f>VLOOKUP(C1750,Nomen2!$A$1:$E$34,2,0)</f>
        <v>BASSIN D'ÉVREUX</v>
      </c>
      <c r="B1750">
        <f>VLOOKUP(C1750,Nomen2!$A$1:$E$34,3,0)</f>
        <v>28111</v>
      </c>
      <c r="C1750">
        <v>2811</v>
      </c>
      <c r="D1750" t="s">
        <v>338</v>
      </c>
      <c r="E1750">
        <v>3</v>
      </c>
    </row>
    <row r="1751" spans="1:5">
      <c r="A1751" t="str">
        <f>VLOOKUP(C1751,Nomen2!$A$1:$E$34,2,0)</f>
        <v>BASSIN D'ÉVREUX</v>
      </c>
      <c r="B1751">
        <f>VLOOKUP(C1751,Nomen2!$A$1:$E$34,3,0)</f>
        <v>28111</v>
      </c>
      <c r="C1751">
        <v>2811</v>
      </c>
      <c r="D1751" t="s">
        <v>476</v>
      </c>
      <c r="E1751">
        <v>2</v>
      </c>
    </row>
    <row r="1752" spans="1:5">
      <c r="A1752" t="str">
        <f>VLOOKUP(C1752,Nomen2!$A$1:$E$34,2,0)</f>
        <v>BASSIN D'ÉVREUX</v>
      </c>
      <c r="B1752">
        <f>VLOOKUP(C1752,Nomen2!$A$1:$E$34,3,0)</f>
        <v>28111</v>
      </c>
      <c r="C1752">
        <v>2811</v>
      </c>
      <c r="D1752" t="s">
        <v>256</v>
      </c>
      <c r="E1752">
        <v>2</v>
      </c>
    </row>
    <row r="1753" spans="1:5">
      <c r="A1753" t="str">
        <f>VLOOKUP(C1753,Nomen2!$A$1:$E$34,2,0)</f>
        <v>BASSIN D'ÉVREUX</v>
      </c>
      <c r="B1753">
        <f>VLOOKUP(C1753,Nomen2!$A$1:$E$34,3,0)</f>
        <v>28111</v>
      </c>
      <c r="C1753">
        <v>2811</v>
      </c>
      <c r="D1753" t="s">
        <v>427</v>
      </c>
      <c r="E1753">
        <v>2</v>
      </c>
    </row>
    <row r="1754" spans="1:5">
      <c r="A1754" t="str">
        <f>VLOOKUP(C1754,Nomen2!$A$1:$E$34,2,0)</f>
        <v>BASSIN D'ÉVREUX</v>
      </c>
      <c r="B1754">
        <f>VLOOKUP(C1754,Nomen2!$A$1:$E$34,3,0)</f>
        <v>28111</v>
      </c>
      <c r="C1754">
        <v>2811</v>
      </c>
      <c r="D1754" t="s">
        <v>321</v>
      </c>
      <c r="E1754">
        <v>2</v>
      </c>
    </row>
    <row r="1755" spans="1:5">
      <c r="A1755" t="str">
        <f>VLOOKUP(C1755,Nomen2!$A$1:$E$34,2,0)</f>
        <v>BASSIN D'ÉVREUX</v>
      </c>
      <c r="B1755">
        <f>VLOOKUP(C1755,Nomen2!$A$1:$E$34,3,0)</f>
        <v>28111</v>
      </c>
      <c r="C1755">
        <v>2811</v>
      </c>
      <c r="D1755" t="s">
        <v>487</v>
      </c>
      <c r="E1755">
        <v>2</v>
      </c>
    </row>
    <row r="1756" spans="1:5">
      <c r="A1756" t="str">
        <f>VLOOKUP(C1756,Nomen2!$A$1:$E$34,2,0)</f>
        <v>BASSIN D'ÉVREUX</v>
      </c>
      <c r="B1756">
        <f>VLOOKUP(C1756,Nomen2!$A$1:$E$34,3,0)</f>
        <v>28111</v>
      </c>
      <c r="C1756">
        <v>2811</v>
      </c>
      <c r="D1756" t="s">
        <v>258</v>
      </c>
      <c r="E1756">
        <v>2</v>
      </c>
    </row>
    <row r="1757" spans="1:5">
      <c r="A1757" t="str">
        <f>VLOOKUP(C1757,Nomen2!$A$1:$E$34,2,0)</f>
        <v>BASSIN D'ÉVREUX</v>
      </c>
      <c r="B1757">
        <f>VLOOKUP(C1757,Nomen2!$A$1:$E$34,3,0)</f>
        <v>28111</v>
      </c>
      <c r="C1757">
        <v>2811</v>
      </c>
      <c r="D1757" t="s">
        <v>328</v>
      </c>
      <c r="E1757">
        <v>2</v>
      </c>
    </row>
    <row r="1758" spans="1:5">
      <c r="A1758" t="str">
        <f>VLOOKUP(C1758,Nomen2!$A$1:$E$34,2,0)</f>
        <v>BASSIN D'ÉVREUX</v>
      </c>
      <c r="B1758">
        <f>VLOOKUP(C1758,Nomen2!$A$1:$E$34,3,0)</f>
        <v>28111</v>
      </c>
      <c r="C1758">
        <v>2811</v>
      </c>
      <c r="D1758" t="s">
        <v>293</v>
      </c>
      <c r="E1758">
        <v>2</v>
      </c>
    </row>
    <row r="1759" spans="1:5">
      <c r="A1759" t="str">
        <f>VLOOKUP(C1759,Nomen2!$A$1:$E$34,2,0)</f>
        <v>BASSIN D'ÉVREUX</v>
      </c>
      <c r="B1759">
        <f>VLOOKUP(C1759,Nomen2!$A$1:$E$34,3,0)</f>
        <v>28111</v>
      </c>
      <c r="C1759">
        <v>2811</v>
      </c>
      <c r="D1759" t="s">
        <v>622</v>
      </c>
      <c r="E1759">
        <v>2</v>
      </c>
    </row>
    <row r="1760" spans="1:5">
      <c r="A1760" t="str">
        <f>VLOOKUP(C1760,Nomen2!$A$1:$E$34,2,0)</f>
        <v>BASSIN D'ÉVREUX</v>
      </c>
      <c r="B1760">
        <f>VLOOKUP(C1760,Nomen2!$A$1:$E$34,3,0)</f>
        <v>28111</v>
      </c>
      <c r="C1760">
        <v>2811</v>
      </c>
      <c r="D1760" t="s">
        <v>403</v>
      </c>
      <c r="E1760">
        <v>2</v>
      </c>
    </row>
    <row r="1761" spans="1:5">
      <c r="A1761" t="str">
        <f>VLOOKUP(C1761,Nomen2!$A$1:$E$34,2,0)</f>
        <v>BASSIN D'ÉVREUX</v>
      </c>
      <c r="B1761">
        <f>VLOOKUP(C1761,Nomen2!$A$1:$E$34,3,0)</f>
        <v>28111</v>
      </c>
      <c r="C1761">
        <v>2811</v>
      </c>
      <c r="D1761" t="s">
        <v>576</v>
      </c>
      <c r="E1761">
        <v>2</v>
      </c>
    </row>
    <row r="1762" spans="1:5">
      <c r="A1762" t="str">
        <f>VLOOKUP(C1762,Nomen2!$A$1:$E$34,2,0)</f>
        <v>BASSIN D'ÉVREUX</v>
      </c>
      <c r="B1762">
        <f>VLOOKUP(C1762,Nomen2!$A$1:$E$34,3,0)</f>
        <v>28111</v>
      </c>
      <c r="C1762">
        <v>2811</v>
      </c>
      <c r="D1762" t="s">
        <v>225</v>
      </c>
      <c r="E1762">
        <v>2</v>
      </c>
    </row>
    <row r="1763" spans="1:5">
      <c r="A1763" t="str">
        <f>VLOOKUP(C1763,Nomen2!$A$1:$E$34,2,0)</f>
        <v>BASSIN D'ÉVREUX</v>
      </c>
      <c r="B1763">
        <f>VLOOKUP(C1763,Nomen2!$A$1:$E$34,3,0)</f>
        <v>28111</v>
      </c>
      <c r="C1763">
        <v>2811</v>
      </c>
      <c r="D1763" t="s">
        <v>294</v>
      </c>
      <c r="E1763">
        <v>2</v>
      </c>
    </row>
    <row r="1764" spans="1:5">
      <c r="A1764" t="str">
        <f>VLOOKUP(C1764,Nomen2!$A$1:$E$34,2,0)</f>
        <v>BASSIN D'ÉVREUX</v>
      </c>
      <c r="B1764">
        <f>VLOOKUP(C1764,Nomen2!$A$1:$E$34,3,0)</f>
        <v>28111</v>
      </c>
      <c r="C1764">
        <v>2811</v>
      </c>
      <c r="D1764" t="s">
        <v>333</v>
      </c>
      <c r="E1764">
        <v>2</v>
      </c>
    </row>
    <row r="1765" spans="1:5">
      <c r="A1765" t="str">
        <f>VLOOKUP(C1765,Nomen2!$A$1:$E$34,2,0)</f>
        <v>BASSIN D'ÉVREUX</v>
      </c>
      <c r="B1765">
        <f>VLOOKUP(C1765,Nomen2!$A$1:$E$34,3,0)</f>
        <v>28111</v>
      </c>
      <c r="C1765">
        <v>2811</v>
      </c>
      <c r="D1765" t="s">
        <v>295</v>
      </c>
      <c r="E1765">
        <v>2</v>
      </c>
    </row>
    <row r="1766" spans="1:5">
      <c r="A1766" t="str">
        <f>VLOOKUP(C1766,Nomen2!$A$1:$E$34,2,0)</f>
        <v>BASSIN D'ÉVREUX</v>
      </c>
      <c r="B1766">
        <f>VLOOKUP(C1766,Nomen2!$A$1:$E$34,3,0)</f>
        <v>28111</v>
      </c>
      <c r="C1766">
        <v>2811</v>
      </c>
      <c r="D1766" t="s">
        <v>236</v>
      </c>
      <c r="E1766">
        <v>2</v>
      </c>
    </row>
    <row r="1767" spans="1:5">
      <c r="A1767" t="str">
        <f>VLOOKUP(C1767,Nomen2!$A$1:$E$34,2,0)</f>
        <v>BASSIN D'ÉVREUX</v>
      </c>
      <c r="B1767">
        <f>VLOOKUP(C1767,Nomen2!$A$1:$E$34,3,0)</f>
        <v>28111</v>
      </c>
      <c r="C1767">
        <v>2811</v>
      </c>
      <c r="D1767" t="s">
        <v>347</v>
      </c>
      <c r="E1767">
        <v>2</v>
      </c>
    </row>
    <row r="1768" spans="1:5">
      <c r="A1768" t="str">
        <f>VLOOKUP(C1768,Nomen2!$A$1:$E$34,2,0)</f>
        <v>BASSIN D'ÉVREUX</v>
      </c>
      <c r="B1768">
        <f>VLOOKUP(C1768,Nomen2!$A$1:$E$34,3,0)</f>
        <v>28111</v>
      </c>
      <c r="C1768">
        <v>2811</v>
      </c>
      <c r="D1768" t="s">
        <v>260</v>
      </c>
      <c r="E1768">
        <v>2</v>
      </c>
    </row>
    <row r="1769" spans="1:5">
      <c r="A1769" t="str">
        <f>VLOOKUP(C1769,Nomen2!$A$1:$E$34,2,0)</f>
        <v>BASSIN D'ÉVREUX</v>
      </c>
      <c r="B1769">
        <f>VLOOKUP(C1769,Nomen2!$A$1:$E$34,3,0)</f>
        <v>28111</v>
      </c>
      <c r="C1769">
        <v>2811</v>
      </c>
      <c r="D1769" t="s">
        <v>445</v>
      </c>
      <c r="E1769">
        <v>2</v>
      </c>
    </row>
    <row r="1770" spans="1:5">
      <c r="A1770" t="str">
        <f>VLOOKUP(C1770,Nomen2!$A$1:$E$34,2,0)</f>
        <v>BASSIN D'ÉVREUX</v>
      </c>
      <c r="B1770">
        <f>VLOOKUP(C1770,Nomen2!$A$1:$E$34,3,0)</f>
        <v>28111</v>
      </c>
      <c r="C1770">
        <v>2811</v>
      </c>
      <c r="D1770" t="s">
        <v>351</v>
      </c>
      <c r="E1770">
        <v>2</v>
      </c>
    </row>
    <row r="1771" spans="1:5">
      <c r="A1771" t="str">
        <f>VLOOKUP(C1771,Nomen2!$A$1:$E$34,2,0)</f>
        <v>BASSIN D'ÉVREUX</v>
      </c>
      <c r="B1771">
        <f>VLOOKUP(C1771,Nomen2!$A$1:$E$34,3,0)</f>
        <v>28111</v>
      </c>
      <c r="C1771">
        <v>2811</v>
      </c>
      <c r="D1771" t="s">
        <v>352</v>
      </c>
      <c r="E1771">
        <v>2</v>
      </c>
    </row>
    <row r="1772" spans="1:5">
      <c r="A1772" t="str">
        <f>VLOOKUP(C1772,Nomen2!$A$1:$E$34,2,0)</f>
        <v>BASSIN D'ÉVREUX</v>
      </c>
      <c r="B1772">
        <f>VLOOKUP(C1772,Nomen2!$A$1:$E$34,3,0)</f>
        <v>28111</v>
      </c>
      <c r="C1772">
        <v>2811</v>
      </c>
      <c r="D1772" t="s">
        <v>379</v>
      </c>
      <c r="E1772">
        <v>2</v>
      </c>
    </row>
    <row r="1773" spans="1:5">
      <c r="A1773" t="str">
        <f>VLOOKUP(C1773,Nomen2!$A$1:$E$34,2,0)</f>
        <v>BASSIN D'ÉVREUX</v>
      </c>
      <c r="B1773">
        <f>VLOOKUP(C1773,Nomen2!$A$1:$E$34,3,0)</f>
        <v>28111</v>
      </c>
      <c r="C1773">
        <v>2811</v>
      </c>
      <c r="D1773" t="s">
        <v>452</v>
      </c>
      <c r="E1773">
        <v>2</v>
      </c>
    </row>
    <row r="1774" spans="1:5">
      <c r="A1774" t="str">
        <f>VLOOKUP(C1774,Nomen2!$A$1:$E$34,2,0)</f>
        <v>BASSIN D'ÉVREUX</v>
      </c>
      <c r="B1774">
        <f>VLOOKUP(C1774,Nomen2!$A$1:$E$34,3,0)</f>
        <v>28111</v>
      </c>
      <c r="C1774">
        <v>2811</v>
      </c>
      <c r="D1774" t="s">
        <v>609</v>
      </c>
      <c r="E1774">
        <v>2</v>
      </c>
    </row>
    <row r="1775" spans="1:5">
      <c r="A1775" t="str">
        <f>VLOOKUP(C1775,Nomen2!$A$1:$E$34,2,0)</f>
        <v>BASSIN D'ÉVREUX</v>
      </c>
      <c r="B1775">
        <f>VLOOKUP(C1775,Nomen2!$A$1:$E$34,3,0)</f>
        <v>28111</v>
      </c>
      <c r="C1775">
        <v>2811</v>
      </c>
      <c r="D1775" t="s">
        <v>380</v>
      </c>
      <c r="E1775">
        <v>2</v>
      </c>
    </row>
    <row r="1776" spans="1:5">
      <c r="A1776" t="str">
        <f>VLOOKUP(C1776,Nomen2!$A$1:$E$34,2,0)</f>
        <v>BASSIN D'ÉVREUX</v>
      </c>
      <c r="B1776">
        <f>VLOOKUP(C1776,Nomen2!$A$1:$E$34,3,0)</f>
        <v>28111</v>
      </c>
      <c r="C1776">
        <v>2811</v>
      </c>
      <c r="D1776" t="s">
        <v>280</v>
      </c>
      <c r="E1776">
        <v>2</v>
      </c>
    </row>
    <row r="1777" spans="1:5">
      <c r="A1777" t="str">
        <f>VLOOKUP(C1777,Nomen2!$A$1:$E$34,2,0)</f>
        <v>BASSIN D'ÉVREUX</v>
      </c>
      <c r="B1777">
        <f>VLOOKUP(C1777,Nomen2!$A$1:$E$34,3,0)</f>
        <v>28111</v>
      </c>
      <c r="C1777">
        <v>2811</v>
      </c>
      <c r="D1777" t="s">
        <v>281</v>
      </c>
      <c r="E1777">
        <v>2</v>
      </c>
    </row>
    <row r="1778" spans="1:5">
      <c r="A1778" t="str">
        <f>VLOOKUP(C1778,Nomen2!$A$1:$E$34,2,0)</f>
        <v>BASSIN D'ÉVREUX</v>
      </c>
      <c r="B1778">
        <f>VLOOKUP(C1778,Nomen2!$A$1:$E$34,3,0)</f>
        <v>28111</v>
      </c>
      <c r="C1778">
        <v>2811</v>
      </c>
      <c r="D1778" t="s">
        <v>242</v>
      </c>
      <c r="E1778">
        <v>2</v>
      </c>
    </row>
    <row r="1779" spans="1:5">
      <c r="A1779" t="str">
        <f>VLOOKUP(C1779,Nomen2!$A$1:$E$34,2,0)</f>
        <v>BASSIN D'ÉVREUX</v>
      </c>
      <c r="B1779">
        <f>VLOOKUP(C1779,Nomen2!$A$1:$E$34,3,0)</f>
        <v>28111</v>
      </c>
      <c r="C1779">
        <v>2811</v>
      </c>
      <c r="D1779" t="s">
        <v>382</v>
      </c>
      <c r="E1779">
        <v>2</v>
      </c>
    </row>
    <row r="1780" spans="1:5">
      <c r="A1780" t="str">
        <f>VLOOKUP(C1780,Nomen2!$A$1:$E$34,2,0)</f>
        <v>BASSIN D'ÉVREUX</v>
      </c>
      <c r="B1780">
        <f>VLOOKUP(C1780,Nomen2!$A$1:$E$34,3,0)</f>
        <v>28111</v>
      </c>
      <c r="C1780">
        <v>2811</v>
      </c>
      <c r="D1780" t="s">
        <v>266</v>
      </c>
      <c r="E1780">
        <v>2</v>
      </c>
    </row>
    <row r="1781" spans="1:5">
      <c r="A1781" t="str">
        <f>VLOOKUP(C1781,Nomen2!$A$1:$E$34,2,0)</f>
        <v>BASSIN D'ÉVREUX</v>
      </c>
      <c r="B1781">
        <f>VLOOKUP(C1781,Nomen2!$A$1:$E$34,3,0)</f>
        <v>28111</v>
      </c>
      <c r="C1781">
        <v>2811</v>
      </c>
      <c r="D1781" t="s">
        <v>530</v>
      </c>
      <c r="E1781">
        <v>2</v>
      </c>
    </row>
    <row r="1782" spans="1:5">
      <c r="A1782" t="str">
        <f>VLOOKUP(C1782,Nomen2!$A$1:$E$34,2,0)</f>
        <v>BASSIN D'ÉVREUX</v>
      </c>
      <c r="B1782">
        <f>VLOOKUP(C1782,Nomen2!$A$1:$E$34,3,0)</f>
        <v>28111</v>
      </c>
      <c r="C1782">
        <v>2811</v>
      </c>
      <c r="D1782" t="s">
        <v>533</v>
      </c>
      <c r="E1782">
        <v>2</v>
      </c>
    </row>
    <row r="1783" spans="1:5">
      <c r="A1783" t="str">
        <f>VLOOKUP(C1783,Nomen2!$A$1:$E$34,2,0)</f>
        <v>BASSIN D'ÉVREUX</v>
      </c>
      <c r="B1783">
        <f>VLOOKUP(C1783,Nomen2!$A$1:$E$34,3,0)</f>
        <v>28111</v>
      </c>
      <c r="C1783">
        <v>2811</v>
      </c>
      <c r="D1783" t="s">
        <v>593</v>
      </c>
      <c r="E1783">
        <v>2</v>
      </c>
    </row>
    <row r="1784" spans="1:5">
      <c r="A1784" t="str">
        <f>VLOOKUP(C1784,Nomen2!$A$1:$E$34,2,0)</f>
        <v>BASSIN D'ÉVREUX</v>
      </c>
      <c r="B1784">
        <f>VLOOKUP(C1784,Nomen2!$A$1:$E$34,3,0)</f>
        <v>28111</v>
      </c>
      <c r="C1784">
        <v>2811</v>
      </c>
      <c r="D1784" t="s">
        <v>412</v>
      </c>
      <c r="E1784">
        <v>2</v>
      </c>
    </row>
    <row r="1785" spans="1:5">
      <c r="A1785" t="str">
        <f>VLOOKUP(C1785,Nomen2!$A$1:$E$34,2,0)</f>
        <v>BASSIN D'ÉVREUX</v>
      </c>
      <c r="B1785">
        <f>VLOOKUP(C1785,Nomen2!$A$1:$E$34,3,0)</f>
        <v>28111</v>
      </c>
      <c r="C1785">
        <v>2811</v>
      </c>
      <c r="D1785" t="s">
        <v>324</v>
      </c>
      <c r="E1785">
        <v>2</v>
      </c>
    </row>
    <row r="1786" spans="1:5">
      <c r="A1786" t="str">
        <f>VLOOKUP(C1786,Nomen2!$A$1:$E$34,2,0)</f>
        <v>BASSIN D'ÉVREUX</v>
      </c>
      <c r="B1786">
        <f>VLOOKUP(C1786,Nomen2!$A$1:$E$34,3,0)</f>
        <v>28111</v>
      </c>
      <c r="C1786">
        <v>2811</v>
      </c>
      <c r="D1786" t="s">
        <v>466</v>
      </c>
      <c r="E1786">
        <v>2</v>
      </c>
    </row>
    <row r="1787" spans="1:5">
      <c r="A1787" t="str">
        <f>VLOOKUP(C1787,Nomen2!$A$1:$E$34,2,0)</f>
        <v>BASSIN D'ÉVREUX</v>
      </c>
      <c r="B1787">
        <f>VLOOKUP(C1787,Nomen2!$A$1:$E$34,3,0)</f>
        <v>28111</v>
      </c>
      <c r="C1787">
        <v>2811</v>
      </c>
      <c r="D1787" t="s">
        <v>467</v>
      </c>
      <c r="E1787">
        <v>2</v>
      </c>
    </row>
    <row r="1788" spans="1:5">
      <c r="A1788" t="str">
        <f>VLOOKUP(C1788,Nomen2!$A$1:$E$34,2,0)</f>
        <v>BASSIN D'ÉVREUX</v>
      </c>
      <c r="B1788">
        <f>VLOOKUP(C1788,Nomen2!$A$1:$E$34,3,0)</f>
        <v>28111</v>
      </c>
      <c r="C1788">
        <v>2811</v>
      </c>
      <c r="D1788" t="s">
        <v>298</v>
      </c>
      <c r="E1788">
        <v>2</v>
      </c>
    </row>
    <row r="1789" spans="1:5">
      <c r="A1789" t="str">
        <f>VLOOKUP(C1789,Nomen2!$A$1:$E$34,2,0)</f>
        <v>BASSIN D'ÉVREUX</v>
      </c>
      <c r="B1789">
        <f>VLOOKUP(C1789,Nomen2!$A$1:$E$34,3,0)</f>
        <v>28111</v>
      </c>
      <c r="C1789">
        <v>2811</v>
      </c>
      <c r="D1789" t="s">
        <v>468</v>
      </c>
      <c r="E1789">
        <v>2</v>
      </c>
    </row>
    <row r="1790" spans="1:5">
      <c r="A1790" t="str">
        <f>VLOOKUP(C1790,Nomen2!$A$1:$E$34,2,0)</f>
        <v>BASSIN D'ÉVREUX</v>
      </c>
      <c r="B1790">
        <f>VLOOKUP(C1790,Nomen2!$A$1:$E$34,3,0)</f>
        <v>28111</v>
      </c>
      <c r="C1790">
        <v>2811</v>
      </c>
      <c r="D1790" t="s">
        <v>250</v>
      </c>
      <c r="E1790">
        <v>2</v>
      </c>
    </row>
    <row r="1791" spans="1:5">
      <c r="A1791" t="str">
        <f>VLOOKUP(C1791,Nomen2!$A$1:$E$34,2,0)</f>
        <v>BASSIN D'ÉVREUX</v>
      </c>
      <c r="B1791">
        <f>VLOOKUP(C1791,Nomen2!$A$1:$E$34,3,0)</f>
        <v>28111</v>
      </c>
      <c r="C1791">
        <v>2811</v>
      </c>
      <c r="D1791" t="s">
        <v>396</v>
      </c>
      <c r="E1791">
        <v>2</v>
      </c>
    </row>
    <row r="1792" spans="1:5">
      <c r="A1792" t="str">
        <f>VLOOKUP(C1792,Nomen2!$A$1:$E$34,2,0)</f>
        <v>BASSIN D'ÉVREUX</v>
      </c>
      <c r="B1792">
        <f>VLOOKUP(C1792,Nomen2!$A$1:$E$34,3,0)</f>
        <v>28111</v>
      </c>
      <c r="C1792">
        <v>2811</v>
      </c>
      <c r="D1792" t="s">
        <v>614</v>
      </c>
      <c r="E1792">
        <v>1</v>
      </c>
    </row>
    <row r="1793" spans="1:5">
      <c r="A1793" t="str">
        <f>VLOOKUP(C1793,Nomen2!$A$1:$E$34,2,0)</f>
        <v>BASSIN D'ÉVREUX</v>
      </c>
      <c r="B1793">
        <f>VLOOKUP(C1793,Nomen2!$A$1:$E$34,3,0)</f>
        <v>28111</v>
      </c>
      <c r="C1793">
        <v>2811</v>
      </c>
      <c r="D1793" t="s">
        <v>365</v>
      </c>
      <c r="E1793">
        <v>1</v>
      </c>
    </row>
    <row r="1794" spans="1:5">
      <c r="A1794" t="str">
        <f>VLOOKUP(C1794,Nomen2!$A$1:$E$34,2,0)</f>
        <v>BASSIN D'ÉVREUX</v>
      </c>
      <c r="B1794">
        <f>VLOOKUP(C1794,Nomen2!$A$1:$E$34,3,0)</f>
        <v>28111</v>
      </c>
      <c r="C1794">
        <v>2811</v>
      </c>
      <c r="D1794" t="s">
        <v>572</v>
      </c>
      <c r="E1794">
        <v>1</v>
      </c>
    </row>
    <row r="1795" spans="1:5">
      <c r="A1795" t="str">
        <f>VLOOKUP(C1795,Nomen2!$A$1:$E$34,2,0)</f>
        <v>BASSIN D'ÉVREUX</v>
      </c>
      <c r="B1795">
        <f>VLOOKUP(C1795,Nomen2!$A$1:$E$34,3,0)</f>
        <v>28111</v>
      </c>
      <c r="C1795">
        <v>2811</v>
      </c>
      <c r="D1795" t="s">
        <v>478</v>
      </c>
      <c r="E1795">
        <v>1</v>
      </c>
    </row>
    <row r="1796" spans="1:5">
      <c r="A1796" t="str">
        <f>VLOOKUP(C1796,Nomen2!$A$1:$E$34,2,0)</f>
        <v>BASSIN D'ÉVREUX</v>
      </c>
      <c r="B1796">
        <f>VLOOKUP(C1796,Nomen2!$A$1:$E$34,3,0)</f>
        <v>28111</v>
      </c>
      <c r="C1796">
        <v>2811</v>
      </c>
      <c r="D1796" t="s">
        <v>269</v>
      </c>
      <c r="E1796">
        <v>1</v>
      </c>
    </row>
    <row r="1797" spans="1:5">
      <c r="A1797" t="str">
        <f>VLOOKUP(C1797,Nomen2!$A$1:$E$34,2,0)</f>
        <v>BASSIN D'ÉVREUX</v>
      </c>
      <c r="B1797">
        <f>VLOOKUP(C1797,Nomen2!$A$1:$E$34,3,0)</f>
        <v>28111</v>
      </c>
      <c r="C1797">
        <v>2811</v>
      </c>
      <c r="D1797" t="s">
        <v>480</v>
      </c>
      <c r="E1797">
        <v>1</v>
      </c>
    </row>
    <row r="1798" spans="1:5">
      <c r="A1798" t="str">
        <f>VLOOKUP(C1798,Nomen2!$A$1:$E$34,2,0)</f>
        <v>BASSIN D'ÉVREUX</v>
      </c>
      <c r="B1798">
        <f>VLOOKUP(C1798,Nomen2!$A$1:$E$34,3,0)</f>
        <v>28111</v>
      </c>
      <c r="C1798">
        <v>2811</v>
      </c>
      <c r="D1798" t="s">
        <v>652</v>
      </c>
      <c r="E1798">
        <v>1</v>
      </c>
    </row>
    <row r="1799" spans="1:5">
      <c r="A1799" t="str">
        <f>VLOOKUP(C1799,Nomen2!$A$1:$E$34,2,0)</f>
        <v>BASSIN D'ÉVREUX</v>
      </c>
      <c r="B1799">
        <f>VLOOKUP(C1799,Nomen2!$A$1:$E$34,3,0)</f>
        <v>28111</v>
      </c>
      <c r="C1799">
        <v>2811</v>
      </c>
      <c r="D1799" t="s">
        <v>711</v>
      </c>
      <c r="E1799">
        <v>1</v>
      </c>
    </row>
    <row r="1800" spans="1:5">
      <c r="A1800" t="str">
        <f>VLOOKUP(C1800,Nomen2!$A$1:$E$34,2,0)</f>
        <v>BASSIN D'ÉVREUX</v>
      </c>
      <c r="B1800">
        <f>VLOOKUP(C1800,Nomen2!$A$1:$E$34,3,0)</f>
        <v>28111</v>
      </c>
      <c r="C1800">
        <v>2811</v>
      </c>
      <c r="D1800" t="s">
        <v>426</v>
      </c>
      <c r="E1800">
        <v>1</v>
      </c>
    </row>
    <row r="1801" spans="1:5">
      <c r="A1801" t="str">
        <f>VLOOKUP(C1801,Nomen2!$A$1:$E$34,2,0)</f>
        <v>BASSIN D'ÉVREUX</v>
      </c>
      <c r="B1801">
        <f>VLOOKUP(C1801,Nomen2!$A$1:$E$34,3,0)</f>
        <v>28111</v>
      </c>
      <c r="C1801">
        <v>2811</v>
      </c>
      <c r="D1801" t="s">
        <v>326</v>
      </c>
      <c r="E1801">
        <v>1</v>
      </c>
    </row>
    <row r="1802" spans="1:5">
      <c r="A1802" t="str">
        <f>VLOOKUP(C1802,Nomen2!$A$1:$E$34,2,0)</f>
        <v>BASSIN D'ÉVREUX</v>
      </c>
      <c r="B1802">
        <f>VLOOKUP(C1802,Nomen2!$A$1:$E$34,3,0)</f>
        <v>28111</v>
      </c>
      <c r="C1802">
        <v>2811</v>
      </c>
      <c r="D1802" t="s">
        <v>366</v>
      </c>
      <c r="E1802">
        <v>1</v>
      </c>
    </row>
    <row r="1803" spans="1:5">
      <c r="A1803" t="str">
        <f>VLOOKUP(C1803,Nomen2!$A$1:$E$34,2,0)</f>
        <v>BASSIN D'ÉVREUX</v>
      </c>
      <c r="B1803">
        <f>VLOOKUP(C1803,Nomen2!$A$1:$E$34,3,0)</f>
        <v>28111</v>
      </c>
      <c r="C1803">
        <v>2811</v>
      </c>
      <c r="D1803" t="s">
        <v>341</v>
      </c>
      <c r="E1803">
        <v>1</v>
      </c>
    </row>
    <row r="1804" spans="1:5">
      <c r="A1804" t="str">
        <f>VLOOKUP(C1804,Nomen2!$A$1:$E$34,2,0)</f>
        <v>BASSIN D'ÉVREUX</v>
      </c>
      <c r="B1804">
        <f>VLOOKUP(C1804,Nomen2!$A$1:$E$34,3,0)</f>
        <v>28111</v>
      </c>
      <c r="C1804">
        <v>2811</v>
      </c>
      <c r="D1804" t="s">
        <v>367</v>
      </c>
      <c r="E1804">
        <v>1</v>
      </c>
    </row>
    <row r="1805" spans="1:5">
      <c r="A1805" t="str">
        <f>VLOOKUP(C1805,Nomen2!$A$1:$E$34,2,0)</f>
        <v>BASSIN D'ÉVREUX</v>
      </c>
      <c r="B1805">
        <f>VLOOKUP(C1805,Nomen2!$A$1:$E$34,3,0)</f>
        <v>28111</v>
      </c>
      <c r="C1805">
        <v>2811</v>
      </c>
      <c r="D1805" t="s">
        <v>276</v>
      </c>
      <c r="E1805">
        <v>1</v>
      </c>
    </row>
    <row r="1806" spans="1:5">
      <c r="A1806" t="str">
        <f>VLOOKUP(C1806,Nomen2!$A$1:$E$34,2,0)</f>
        <v>BASSIN D'ÉVREUX</v>
      </c>
      <c r="B1806">
        <f>VLOOKUP(C1806,Nomen2!$A$1:$E$34,3,0)</f>
        <v>28111</v>
      </c>
      <c r="C1806">
        <v>2811</v>
      </c>
      <c r="D1806" t="s">
        <v>584</v>
      </c>
      <c r="E1806">
        <v>1</v>
      </c>
    </row>
    <row r="1807" spans="1:5">
      <c r="A1807" t="str">
        <f>VLOOKUP(C1807,Nomen2!$A$1:$E$34,2,0)</f>
        <v>BASSIN D'ÉVREUX</v>
      </c>
      <c r="B1807">
        <f>VLOOKUP(C1807,Nomen2!$A$1:$E$34,3,0)</f>
        <v>28111</v>
      </c>
      <c r="C1807">
        <v>2811</v>
      </c>
      <c r="D1807" t="s">
        <v>369</v>
      </c>
      <c r="E1807">
        <v>1</v>
      </c>
    </row>
    <row r="1808" spans="1:5">
      <c r="A1808" t="str">
        <f>VLOOKUP(C1808,Nomen2!$A$1:$E$34,2,0)</f>
        <v>BASSIN D'ÉVREUX</v>
      </c>
      <c r="B1808">
        <f>VLOOKUP(C1808,Nomen2!$A$1:$E$34,3,0)</f>
        <v>28111</v>
      </c>
      <c r="C1808">
        <v>2811</v>
      </c>
      <c r="D1808" t="s">
        <v>342</v>
      </c>
      <c r="E1808">
        <v>1</v>
      </c>
    </row>
    <row r="1809" spans="1:5">
      <c r="A1809" t="str">
        <f>VLOOKUP(C1809,Nomen2!$A$1:$E$34,2,0)</f>
        <v>BASSIN D'ÉVREUX</v>
      </c>
      <c r="B1809">
        <f>VLOOKUP(C1809,Nomen2!$A$1:$E$34,3,0)</f>
        <v>28111</v>
      </c>
      <c r="C1809">
        <v>2811</v>
      </c>
      <c r="D1809" t="s">
        <v>329</v>
      </c>
      <c r="E1809">
        <v>1</v>
      </c>
    </row>
    <row r="1810" spans="1:5">
      <c r="A1810" t="str">
        <f>VLOOKUP(C1810,Nomen2!$A$1:$E$34,2,0)</f>
        <v>BASSIN D'ÉVREUX</v>
      </c>
      <c r="B1810">
        <f>VLOOKUP(C1810,Nomen2!$A$1:$E$34,3,0)</f>
        <v>28111</v>
      </c>
      <c r="C1810">
        <v>2811</v>
      </c>
      <c r="D1810" t="s">
        <v>401</v>
      </c>
      <c r="E1810">
        <v>1</v>
      </c>
    </row>
    <row r="1811" spans="1:5">
      <c r="A1811" t="str">
        <f>VLOOKUP(C1811,Nomen2!$A$1:$E$34,2,0)</f>
        <v>BASSIN D'ÉVREUX</v>
      </c>
      <c r="B1811">
        <f>VLOOKUP(C1811,Nomen2!$A$1:$E$34,3,0)</f>
        <v>28111</v>
      </c>
      <c r="C1811">
        <v>2811</v>
      </c>
      <c r="D1811" t="s">
        <v>370</v>
      </c>
      <c r="E1811">
        <v>1</v>
      </c>
    </row>
    <row r="1812" spans="1:5">
      <c r="A1812" t="str">
        <f>VLOOKUP(C1812,Nomen2!$A$1:$E$34,2,0)</f>
        <v>BASSIN D'ÉVREUX</v>
      </c>
      <c r="B1812">
        <f>VLOOKUP(C1812,Nomen2!$A$1:$E$34,3,0)</f>
        <v>28111</v>
      </c>
      <c r="C1812">
        <v>2811</v>
      </c>
      <c r="D1812" t="s">
        <v>245</v>
      </c>
      <c r="E1812">
        <v>1</v>
      </c>
    </row>
    <row r="1813" spans="1:5">
      <c r="A1813" t="str">
        <f>VLOOKUP(C1813,Nomen2!$A$1:$E$34,2,0)</f>
        <v>BASSIN D'ÉVREUX</v>
      </c>
      <c r="B1813">
        <f>VLOOKUP(C1813,Nomen2!$A$1:$E$34,3,0)</f>
        <v>28111</v>
      </c>
      <c r="C1813">
        <v>2811</v>
      </c>
      <c r="D1813" t="s">
        <v>306</v>
      </c>
      <c r="E1813">
        <v>1</v>
      </c>
    </row>
    <row r="1814" spans="1:5">
      <c r="A1814" t="str">
        <f>VLOOKUP(C1814,Nomen2!$A$1:$E$34,2,0)</f>
        <v>BASSIN D'ÉVREUX</v>
      </c>
      <c r="B1814">
        <f>VLOOKUP(C1814,Nomen2!$A$1:$E$34,3,0)</f>
        <v>28111</v>
      </c>
      <c r="C1814">
        <v>2811</v>
      </c>
      <c r="D1814" t="s">
        <v>663</v>
      </c>
      <c r="E1814">
        <v>1</v>
      </c>
    </row>
    <row r="1815" spans="1:5">
      <c r="A1815" t="str">
        <f>VLOOKUP(C1815,Nomen2!$A$1:$E$34,2,0)</f>
        <v>BASSIN D'ÉVREUX</v>
      </c>
      <c r="B1815">
        <f>VLOOKUP(C1815,Nomen2!$A$1:$E$34,3,0)</f>
        <v>28111</v>
      </c>
      <c r="C1815">
        <v>2811</v>
      </c>
      <c r="D1815" t="s">
        <v>436</v>
      </c>
      <c r="E1815">
        <v>1</v>
      </c>
    </row>
    <row r="1816" spans="1:5">
      <c r="A1816" t="str">
        <f>VLOOKUP(C1816,Nomen2!$A$1:$E$34,2,0)</f>
        <v>BASSIN D'ÉVREUX</v>
      </c>
      <c r="B1816">
        <f>VLOOKUP(C1816,Nomen2!$A$1:$E$34,3,0)</f>
        <v>28111</v>
      </c>
      <c r="C1816">
        <v>2811</v>
      </c>
      <c r="D1816" t="s">
        <v>285</v>
      </c>
      <c r="E1816">
        <v>1</v>
      </c>
    </row>
    <row r="1817" spans="1:5">
      <c r="A1817" t="str">
        <f>VLOOKUP(C1817,Nomen2!$A$1:$E$34,2,0)</f>
        <v>BASSIN D'ÉVREUX</v>
      </c>
      <c r="B1817">
        <f>VLOOKUP(C1817,Nomen2!$A$1:$E$34,3,0)</f>
        <v>28111</v>
      </c>
      <c r="C1817">
        <v>2811</v>
      </c>
      <c r="D1817" t="s">
        <v>499</v>
      </c>
      <c r="E1817">
        <v>1</v>
      </c>
    </row>
    <row r="1818" spans="1:5">
      <c r="A1818" t="str">
        <f>VLOOKUP(C1818,Nomen2!$A$1:$E$34,2,0)</f>
        <v>BASSIN D'ÉVREUX</v>
      </c>
      <c r="B1818">
        <f>VLOOKUP(C1818,Nomen2!$A$1:$E$34,3,0)</f>
        <v>28111</v>
      </c>
      <c r="C1818">
        <v>2811</v>
      </c>
      <c r="D1818" t="s">
        <v>344</v>
      </c>
      <c r="E1818">
        <v>1</v>
      </c>
    </row>
    <row r="1819" spans="1:5">
      <c r="A1819" t="str">
        <f>VLOOKUP(C1819,Nomen2!$A$1:$E$34,2,0)</f>
        <v>BASSIN D'ÉVREUX</v>
      </c>
      <c r="B1819">
        <f>VLOOKUP(C1819,Nomen2!$A$1:$E$34,3,0)</f>
        <v>28111</v>
      </c>
      <c r="C1819">
        <v>2811</v>
      </c>
      <c r="D1819" t="s">
        <v>500</v>
      </c>
      <c r="E1819">
        <v>1</v>
      </c>
    </row>
    <row r="1820" spans="1:5">
      <c r="A1820" t="str">
        <f>VLOOKUP(C1820,Nomen2!$A$1:$E$34,2,0)</f>
        <v>BASSIN D'ÉVREUX</v>
      </c>
      <c r="B1820">
        <f>VLOOKUP(C1820,Nomen2!$A$1:$E$34,3,0)</f>
        <v>28111</v>
      </c>
      <c r="C1820">
        <v>2811</v>
      </c>
      <c r="D1820" t="s">
        <v>502</v>
      </c>
      <c r="E1820">
        <v>1</v>
      </c>
    </row>
    <row r="1821" spans="1:5">
      <c r="A1821" t="str">
        <f>VLOOKUP(C1821,Nomen2!$A$1:$E$34,2,0)</f>
        <v>BASSIN D'ÉVREUX</v>
      </c>
      <c r="B1821">
        <f>VLOOKUP(C1821,Nomen2!$A$1:$E$34,3,0)</f>
        <v>28111</v>
      </c>
      <c r="C1821">
        <v>2811</v>
      </c>
      <c r="D1821" t="s">
        <v>438</v>
      </c>
      <c r="E1821">
        <v>1</v>
      </c>
    </row>
    <row r="1822" spans="1:5">
      <c r="A1822" t="str">
        <f>VLOOKUP(C1822,Nomen2!$A$1:$E$34,2,0)</f>
        <v>BASSIN D'ÉVREUX</v>
      </c>
      <c r="B1822">
        <f>VLOOKUP(C1822,Nomen2!$A$1:$E$34,3,0)</f>
        <v>28111</v>
      </c>
      <c r="C1822">
        <v>2811</v>
      </c>
      <c r="D1822" t="s">
        <v>271</v>
      </c>
      <c r="E1822">
        <v>1</v>
      </c>
    </row>
    <row r="1823" spans="1:5">
      <c r="A1823" t="str">
        <f>VLOOKUP(C1823,Nomen2!$A$1:$E$34,2,0)</f>
        <v>BASSIN D'ÉVREUX</v>
      </c>
      <c r="B1823">
        <f>VLOOKUP(C1823,Nomen2!$A$1:$E$34,3,0)</f>
        <v>28111</v>
      </c>
      <c r="C1823">
        <v>2811</v>
      </c>
      <c r="D1823" t="s">
        <v>441</v>
      </c>
      <c r="E1823">
        <v>1</v>
      </c>
    </row>
    <row r="1824" spans="1:5">
      <c r="A1824" t="str">
        <f>VLOOKUP(C1824,Nomen2!$A$1:$E$34,2,0)</f>
        <v>BASSIN D'ÉVREUX</v>
      </c>
      <c r="B1824">
        <f>VLOOKUP(C1824,Nomen2!$A$1:$E$34,3,0)</f>
        <v>28111</v>
      </c>
      <c r="C1824">
        <v>2811</v>
      </c>
      <c r="D1824" t="s">
        <v>345</v>
      </c>
      <c r="E1824">
        <v>1</v>
      </c>
    </row>
    <row r="1825" spans="1:5">
      <c r="A1825" t="str">
        <f>VLOOKUP(C1825,Nomen2!$A$1:$E$34,2,0)</f>
        <v>BASSIN D'ÉVREUX</v>
      </c>
      <c r="B1825">
        <f>VLOOKUP(C1825,Nomen2!$A$1:$E$34,3,0)</f>
        <v>28111</v>
      </c>
      <c r="C1825">
        <v>2811</v>
      </c>
      <c r="D1825" t="s">
        <v>235</v>
      </c>
      <c r="E1825">
        <v>1</v>
      </c>
    </row>
    <row r="1826" spans="1:5">
      <c r="A1826" t="str">
        <f>VLOOKUP(C1826,Nomen2!$A$1:$E$34,2,0)</f>
        <v>BASSIN D'ÉVREUX</v>
      </c>
      <c r="B1826">
        <f>VLOOKUP(C1826,Nomen2!$A$1:$E$34,3,0)</f>
        <v>28111</v>
      </c>
      <c r="C1826">
        <v>2811</v>
      </c>
      <c r="D1826" t="s">
        <v>404</v>
      </c>
      <c r="E1826">
        <v>1</v>
      </c>
    </row>
    <row r="1827" spans="1:5">
      <c r="A1827" t="str">
        <f>VLOOKUP(C1827,Nomen2!$A$1:$E$34,2,0)</f>
        <v>BASSIN D'ÉVREUX</v>
      </c>
      <c r="B1827">
        <f>VLOOKUP(C1827,Nomen2!$A$1:$E$34,3,0)</f>
        <v>28111</v>
      </c>
      <c r="C1827">
        <v>2811</v>
      </c>
      <c r="D1827" t="s">
        <v>202</v>
      </c>
      <c r="E1827">
        <v>1</v>
      </c>
    </row>
    <row r="1828" spans="1:5">
      <c r="A1828" t="str">
        <f>VLOOKUP(C1828,Nomen2!$A$1:$E$34,2,0)</f>
        <v>BASSIN D'ÉVREUX</v>
      </c>
      <c r="B1828">
        <f>VLOOKUP(C1828,Nomen2!$A$1:$E$34,3,0)</f>
        <v>28111</v>
      </c>
      <c r="C1828">
        <v>2811</v>
      </c>
      <c r="D1828" t="s">
        <v>406</v>
      </c>
      <c r="E1828">
        <v>1</v>
      </c>
    </row>
    <row r="1829" spans="1:5">
      <c r="A1829" t="str">
        <f>VLOOKUP(C1829,Nomen2!$A$1:$E$34,2,0)</f>
        <v>BASSIN D'ÉVREUX</v>
      </c>
      <c r="B1829">
        <f>VLOOKUP(C1829,Nomen2!$A$1:$E$34,3,0)</f>
        <v>28111</v>
      </c>
      <c r="C1829">
        <v>2811</v>
      </c>
      <c r="D1829" t="s">
        <v>348</v>
      </c>
      <c r="E1829">
        <v>1</v>
      </c>
    </row>
    <row r="1830" spans="1:5">
      <c r="A1830" t="str">
        <f>VLOOKUP(C1830,Nomen2!$A$1:$E$34,2,0)</f>
        <v>BASSIN D'ÉVREUX</v>
      </c>
      <c r="B1830">
        <f>VLOOKUP(C1830,Nomen2!$A$1:$E$34,3,0)</f>
        <v>28111</v>
      </c>
      <c r="C1830">
        <v>2811</v>
      </c>
      <c r="D1830" t="s">
        <v>375</v>
      </c>
      <c r="E1830">
        <v>1</v>
      </c>
    </row>
    <row r="1831" spans="1:5">
      <c r="A1831" t="str">
        <f>VLOOKUP(C1831,Nomen2!$A$1:$E$34,2,0)</f>
        <v>BASSIN D'ÉVREUX</v>
      </c>
      <c r="B1831">
        <f>VLOOKUP(C1831,Nomen2!$A$1:$E$34,3,0)</f>
        <v>28111</v>
      </c>
      <c r="C1831">
        <v>2811</v>
      </c>
      <c r="D1831" t="s">
        <v>514</v>
      </c>
      <c r="E1831">
        <v>1</v>
      </c>
    </row>
    <row r="1832" spans="1:5">
      <c r="A1832" t="str">
        <f>VLOOKUP(C1832,Nomen2!$A$1:$E$34,2,0)</f>
        <v>BASSIN D'ÉVREUX</v>
      </c>
      <c r="B1832">
        <f>VLOOKUP(C1832,Nomen2!$A$1:$E$34,3,0)</f>
        <v>28111</v>
      </c>
      <c r="C1832">
        <v>2811</v>
      </c>
      <c r="D1832" t="s">
        <v>246</v>
      </c>
      <c r="E1832">
        <v>1</v>
      </c>
    </row>
    <row r="1833" spans="1:5">
      <c r="A1833" t="str">
        <f>VLOOKUP(C1833,Nomen2!$A$1:$E$34,2,0)</f>
        <v>BASSIN D'ÉVREUX</v>
      </c>
      <c r="B1833">
        <f>VLOOKUP(C1833,Nomen2!$A$1:$E$34,3,0)</f>
        <v>28111</v>
      </c>
      <c r="C1833">
        <v>2811</v>
      </c>
      <c r="D1833" t="s">
        <v>377</v>
      </c>
      <c r="E1833">
        <v>1</v>
      </c>
    </row>
    <row r="1834" spans="1:5">
      <c r="A1834" t="str">
        <f>VLOOKUP(C1834,Nomen2!$A$1:$E$34,2,0)</f>
        <v>BASSIN D'ÉVREUX</v>
      </c>
      <c r="B1834">
        <f>VLOOKUP(C1834,Nomen2!$A$1:$E$34,3,0)</f>
        <v>28111</v>
      </c>
      <c r="C1834">
        <v>2811</v>
      </c>
      <c r="D1834" t="s">
        <v>516</v>
      </c>
      <c r="E1834">
        <v>1</v>
      </c>
    </row>
    <row r="1835" spans="1:5">
      <c r="A1835" t="str">
        <f>VLOOKUP(C1835,Nomen2!$A$1:$E$34,2,0)</f>
        <v>BASSIN D'ÉVREUX</v>
      </c>
      <c r="B1835">
        <f>VLOOKUP(C1835,Nomen2!$A$1:$E$34,3,0)</f>
        <v>28111</v>
      </c>
      <c r="C1835">
        <v>2811</v>
      </c>
      <c r="D1835" t="s">
        <v>447</v>
      </c>
      <c r="E1835">
        <v>1</v>
      </c>
    </row>
    <row r="1836" spans="1:5">
      <c r="A1836" t="str">
        <f>VLOOKUP(C1836,Nomen2!$A$1:$E$34,2,0)</f>
        <v>BASSIN D'ÉVREUX</v>
      </c>
      <c r="B1836">
        <f>VLOOKUP(C1836,Nomen2!$A$1:$E$34,3,0)</f>
        <v>28111</v>
      </c>
      <c r="C1836">
        <v>2811</v>
      </c>
      <c r="D1836" t="s">
        <v>407</v>
      </c>
      <c r="E1836">
        <v>1</v>
      </c>
    </row>
    <row r="1837" spans="1:5">
      <c r="A1837" t="str">
        <f>VLOOKUP(C1837,Nomen2!$A$1:$E$34,2,0)</f>
        <v>BASSIN D'ÉVREUX</v>
      </c>
      <c r="B1837">
        <f>VLOOKUP(C1837,Nomen2!$A$1:$E$34,3,0)</f>
        <v>28111</v>
      </c>
      <c r="C1837">
        <v>2811</v>
      </c>
      <c r="D1837" t="s">
        <v>518</v>
      </c>
      <c r="E1837">
        <v>1</v>
      </c>
    </row>
    <row r="1838" spans="1:5">
      <c r="A1838" t="str">
        <f>VLOOKUP(C1838,Nomen2!$A$1:$E$34,2,0)</f>
        <v>BASSIN D'ÉVREUX</v>
      </c>
      <c r="B1838">
        <f>VLOOKUP(C1838,Nomen2!$A$1:$E$34,3,0)</f>
        <v>28111</v>
      </c>
      <c r="C1838">
        <v>2811</v>
      </c>
      <c r="D1838" t="s">
        <v>520</v>
      </c>
      <c r="E1838">
        <v>1</v>
      </c>
    </row>
    <row r="1839" spans="1:5">
      <c r="A1839" t="str">
        <f>VLOOKUP(C1839,Nomen2!$A$1:$E$34,2,0)</f>
        <v>BASSIN D'ÉVREUX</v>
      </c>
      <c r="B1839">
        <f>VLOOKUP(C1839,Nomen2!$A$1:$E$34,3,0)</f>
        <v>28111</v>
      </c>
      <c r="C1839">
        <v>2811</v>
      </c>
      <c r="D1839" t="s">
        <v>628</v>
      </c>
      <c r="E1839">
        <v>1</v>
      </c>
    </row>
    <row r="1840" spans="1:5">
      <c r="A1840" t="str">
        <f>VLOOKUP(C1840,Nomen2!$A$1:$E$34,2,0)</f>
        <v>BASSIN D'ÉVREUX</v>
      </c>
      <c r="B1840">
        <f>VLOOKUP(C1840,Nomen2!$A$1:$E$34,3,0)</f>
        <v>28111</v>
      </c>
      <c r="C1840">
        <v>2811</v>
      </c>
      <c r="D1840" t="s">
        <v>286</v>
      </c>
      <c r="E1840">
        <v>1</v>
      </c>
    </row>
    <row r="1841" spans="1:5">
      <c r="A1841" t="str">
        <f>VLOOKUP(C1841,Nomen2!$A$1:$E$34,2,0)</f>
        <v>BASSIN D'ÉVREUX</v>
      </c>
      <c r="B1841">
        <f>VLOOKUP(C1841,Nomen2!$A$1:$E$34,3,0)</f>
        <v>28111</v>
      </c>
      <c r="C1841">
        <v>2811</v>
      </c>
      <c r="D1841" t="s">
        <v>408</v>
      </c>
      <c r="E1841">
        <v>1</v>
      </c>
    </row>
    <row r="1842" spans="1:5">
      <c r="A1842" t="str">
        <f>VLOOKUP(C1842,Nomen2!$A$1:$E$34,2,0)</f>
        <v>BASSIN D'ÉVREUX</v>
      </c>
      <c r="B1842">
        <f>VLOOKUP(C1842,Nomen2!$A$1:$E$34,3,0)</f>
        <v>28111</v>
      </c>
      <c r="C1842">
        <v>2811</v>
      </c>
      <c r="D1842" t="s">
        <v>450</v>
      </c>
      <c r="E1842">
        <v>1</v>
      </c>
    </row>
    <row r="1843" spans="1:5">
      <c r="A1843" t="str">
        <f>VLOOKUP(C1843,Nomen2!$A$1:$E$34,2,0)</f>
        <v>BASSIN D'ÉVREUX</v>
      </c>
      <c r="B1843">
        <f>VLOOKUP(C1843,Nomen2!$A$1:$E$34,3,0)</f>
        <v>28111</v>
      </c>
      <c r="C1843">
        <v>2811</v>
      </c>
      <c r="D1843" t="s">
        <v>625</v>
      </c>
      <c r="E1843">
        <v>1</v>
      </c>
    </row>
    <row r="1844" spans="1:5">
      <c r="A1844" t="str">
        <f>VLOOKUP(C1844,Nomen2!$A$1:$E$34,2,0)</f>
        <v>BASSIN D'ÉVREUX</v>
      </c>
      <c r="B1844">
        <f>VLOOKUP(C1844,Nomen2!$A$1:$E$34,3,0)</f>
        <v>28111</v>
      </c>
      <c r="C1844">
        <v>2811</v>
      </c>
      <c r="D1844" t="s">
        <v>588</v>
      </c>
      <c r="E1844">
        <v>1</v>
      </c>
    </row>
    <row r="1845" spans="1:5">
      <c r="A1845" t="str">
        <f>VLOOKUP(C1845,Nomen2!$A$1:$E$34,2,0)</f>
        <v>BASSIN D'ÉVREUX</v>
      </c>
      <c r="B1845">
        <f>VLOOKUP(C1845,Nomen2!$A$1:$E$34,3,0)</f>
        <v>28111</v>
      </c>
      <c r="C1845">
        <v>2811</v>
      </c>
      <c r="D1845" t="s">
        <v>524</v>
      </c>
      <c r="E1845">
        <v>1</v>
      </c>
    </row>
    <row r="1846" spans="1:5">
      <c r="A1846" t="str">
        <f>VLOOKUP(C1846,Nomen2!$A$1:$E$34,2,0)</f>
        <v>BASSIN D'ÉVREUX</v>
      </c>
      <c r="B1846">
        <f>VLOOKUP(C1846,Nomen2!$A$1:$E$34,3,0)</f>
        <v>28111</v>
      </c>
      <c r="C1846">
        <v>2811</v>
      </c>
      <c r="D1846" t="s">
        <v>381</v>
      </c>
      <c r="E1846">
        <v>1</v>
      </c>
    </row>
    <row r="1847" spans="1:5">
      <c r="A1847" t="str">
        <f>VLOOKUP(C1847,Nomen2!$A$1:$E$34,2,0)</f>
        <v>BASSIN D'ÉVREUX</v>
      </c>
      <c r="B1847">
        <f>VLOOKUP(C1847,Nomen2!$A$1:$E$34,3,0)</f>
        <v>28111</v>
      </c>
      <c r="C1847">
        <v>2811</v>
      </c>
      <c r="D1847" t="s">
        <v>282</v>
      </c>
      <c r="E1847">
        <v>1</v>
      </c>
    </row>
    <row r="1848" spans="1:5">
      <c r="A1848" t="str">
        <f>VLOOKUP(C1848,Nomen2!$A$1:$E$34,2,0)</f>
        <v>BASSIN D'ÉVREUX</v>
      </c>
      <c r="B1848">
        <f>VLOOKUP(C1848,Nomen2!$A$1:$E$34,3,0)</f>
        <v>28111</v>
      </c>
      <c r="C1848">
        <v>2811</v>
      </c>
      <c r="D1848" t="s">
        <v>455</v>
      </c>
      <c r="E1848">
        <v>1</v>
      </c>
    </row>
    <row r="1849" spans="1:5">
      <c r="A1849" t="str">
        <f>VLOOKUP(C1849,Nomen2!$A$1:$E$34,2,0)</f>
        <v>BASSIN D'ÉVREUX</v>
      </c>
      <c r="B1849">
        <f>VLOOKUP(C1849,Nomen2!$A$1:$E$34,3,0)</f>
        <v>28111</v>
      </c>
      <c r="C1849">
        <v>2811</v>
      </c>
      <c r="D1849" t="s">
        <v>354</v>
      </c>
      <c r="E1849">
        <v>1</v>
      </c>
    </row>
    <row r="1850" spans="1:5">
      <c r="A1850" t="str">
        <f>VLOOKUP(C1850,Nomen2!$A$1:$E$34,2,0)</f>
        <v>BASSIN D'ÉVREUX</v>
      </c>
      <c r="B1850">
        <f>VLOOKUP(C1850,Nomen2!$A$1:$E$34,3,0)</f>
        <v>28111</v>
      </c>
      <c r="C1850">
        <v>2811</v>
      </c>
      <c r="D1850" t="s">
        <v>383</v>
      </c>
      <c r="E1850">
        <v>1</v>
      </c>
    </row>
    <row r="1851" spans="1:5">
      <c r="A1851" t="str">
        <f>VLOOKUP(C1851,Nomen2!$A$1:$E$34,2,0)</f>
        <v>BASSIN D'ÉVREUX</v>
      </c>
      <c r="B1851">
        <f>VLOOKUP(C1851,Nomen2!$A$1:$E$34,3,0)</f>
        <v>28111</v>
      </c>
      <c r="C1851">
        <v>2811</v>
      </c>
      <c r="D1851" t="s">
        <v>274</v>
      </c>
      <c r="E1851">
        <v>1</v>
      </c>
    </row>
    <row r="1852" spans="1:5">
      <c r="A1852" t="str">
        <f>VLOOKUP(C1852,Nomen2!$A$1:$E$34,2,0)</f>
        <v>BASSIN D'ÉVREUX</v>
      </c>
      <c r="B1852">
        <f>VLOOKUP(C1852,Nomen2!$A$1:$E$34,3,0)</f>
        <v>28111</v>
      </c>
      <c r="C1852">
        <v>2811</v>
      </c>
      <c r="D1852" t="s">
        <v>411</v>
      </c>
      <c r="E1852">
        <v>1</v>
      </c>
    </row>
    <row r="1853" spans="1:5">
      <c r="A1853" t="str">
        <f>VLOOKUP(C1853,Nomen2!$A$1:$E$34,2,0)</f>
        <v>BASSIN D'ÉVREUX</v>
      </c>
      <c r="B1853">
        <f>VLOOKUP(C1853,Nomen2!$A$1:$E$34,3,0)</f>
        <v>28111</v>
      </c>
      <c r="C1853">
        <v>2811</v>
      </c>
      <c r="D1853" t="s">
        <v>531</v>
      </c>
      <c r="E1853">
        <v>1</v>
      </c>
    </row>
    <row r="1854" spans="1:5">
      <c r="A1854" t="str">
        <f>VLOOKUP(C1854,Nomen2!$A$1:$E$34,2,0)</f>
        <v>BASSIN D'ÉVREUX</v>
      </c>
      <c r="B1854">
        <f>VLOOKUP(C1854,Nomen2!$A$1:$E$34,3,0)</f>
        <v>28111</v>
      </c>
      <c r="C1854">
        <v>2811</v>
      </c>
      <c r="D1854" t="s">
        <v>384</v>
      </c>
      <c r="E1854">
        <v>1</v>
      </c>
    </row>
    <row r="1855" spans="1:5">
      <c r="A1855" t="str">
        <f>VLOOKUP(C1855,Nomen2!$A$1:$E$34,2,0)</f>
        <v>BASSIN D'ÉVREUX</v>
      </c>
      <c r="B1855">
        <f>VLOOKUP(C1855,Nomen2!$A$1:$E$34,3,0)</f>
        <v>28111</v>
      </c>
      <c r="C1855">
        <v>2811</v>
      </c>
      <c r="D1855" t="s">
        <v>385</v>
      </c>
      <c r="E1855">
        <v>1</v>
      </c>
    </row>
    <row r="1856" spans="1:5">
      <c r="A1856" t="str">
        <f>VLOOKUP(C1856,Nomen2!$A$1:$E$34,2,0)</f>
        <v>BASSIN D'ÉVREUX</v>
      </c>
      <c r="B1856">
        <f>VLOOKUP(C1856,Nomen2!$A$1:$E$34,3,0)</f>
        <v>28111</v>
      </c>
      <c r="C1856">
        <v>2811</v>
      </c>
      <c r="D1856" t="s">
        <v>566</v>
      </c>
      <c r="E1856">
        <v>1</v>
      </c>
    </row>
    <row r="1857" spans="1:5">
      <c r="A1857" t="str">
        <f>VLOOKUP(C1857,Nomen2!$A$1:$E$34,2,0)</f>
        <v>BASSIN D'ÉVREUX</v>
      </c>
      <c r="B1857">
        <f>VLOOKUP(C1857,Nomen2!$A$1:$E$34,3,0)</f>
        <v>28111</v>
      </c>
      <c r="C1857">
        <v>2811</v>
      </c>
      <c r="D1857" t="s">
        <v>387</v>
      </c>
      <c r="E1857">
        <v>1</v>
      </c>
    </row>
    <row r="1858" spans="1:5">
      <c r="A1858" t="str">
        <f>VLOOKUP(C1858,Nomen2!$A$1:$E$34,2,0)</f>
        <v>BASSIN D'ÉVREUX</v>
      </c>
      <c r="B1858">
        <f>VLOOKUP(C1858,Nomen2!$A$1:$E$34,3,0)</f>
        <v>28111</v>
      </c>
      <c r="C1858">
        <v>2811</v>
      </c>
      <c r="D1858" t="s">
        <v>459</v>
      </c>
      <c r="E1858">
        <v>1</v>
      </c>
    </row>
    <row r="1859" spans="1:5">
      <c r="A1859" t="str">
        <f>VLOOKUP(C1859,Nomen2!$A$1:$E$34,2,0)</f>
        <v>BASSIN D'ÉVREUX</v>
      </c>
      <c r="B1859">
        <f>VLOOKUP(C1859,Nomen2!$A$1:$E$34,3,0)</f>
        <v>28111</v>
      </c>
      <c r="C1859">
        <v>2811</v>
      </c>
      <c r="D1859" t="s">
        <v>388</v>
      </c>
      <c r="E1859">
        <v>1</v>
      </c>
    </row>
    <row r="1860" spans="1:5">
      <c r="A1860" t="str">
        <f>VLOOKUP(C1860,Nomen2!$A$1:$E$34,2,0)</f>
        <v>BASSIN D'ÉVREUX</v>
      </c>
      <c r="B1860">
        <f>VLOOKUP(C1860,Nomen2!$A$1:$E$34,3,0)</f>
        <v>28111</v>
      </c>
      <c r="C1860">
        <v>2811</v>
      </c>
      <c r="D1860" t="s">
        <v>319</v>
      </c>
      <c r="E1860">
        <v>1</v>
      </c>
    </row>
    <row r="1861" spans="1:5">
      <c r="A1861" t="str">
        <f>VLOOKUP(C1861,Nomen2!$A$1:$E$34,2,0)</f>
        <v>BASSIN D'ÉVREUX</v>
      </c>
      <c r="B1861">
        <f>VLOOKUP(C1861,Nomen2!$A$1:$E$34,3,0)</f>
        <v>28111</v>
      </c>
      <c r="C1861">
        <v>2811</v>
      </c>
      <c r="D1861" t="s">
        <v>308</v>
      </c>
      <c r="E1861">
        <v>1</v>
      </c>
    </row>
    <row r="1862" spans="1:5">
      <c r="A1862" t="str">
        <f>VLOOKUP(C1862,Nomen2!$A$1:$E$34,2,0)</f>
        <v>BASSIN D'ÉVREUX</v>
      </c>
      <c r="B1862">
        <f>VLOOKUP(C1862,Nomen2!$A$1:$E$34,3,0)</f>
        <v>28111</v>
      </c>
      <c r="C1862">
        <v>2811</v>
      </c>
      <c r="D1862" t="s">
        <v>241</v>
      </c>
      <c r="E1862">
        <v>1</v>
      </c>
    </row>
    <row r="1863" spans="1:5">
      <c r="A1863" t="str">
        <f>VLOOKUP(C1863,Nomen2!$A$1:$E$34,2,0)</f>
        <v>BASSIN D'ÉVREUX</v>
      </c>
      <c r="B1863">
        <f>VLOOKUP(C1863,Nomen2!$A$1:$E$34,3,0)</f>
        <v>28111</v>
      </c>
      <c r="C1863">
        <v>2811</v>
      </c>
      <c r="D1863" t="s">
        <v>284</v>
      </c>
      <c r="E1863">
        <v>1</v>
      </c>
    </row>
    <row r="1864" spans="1:5">
      <c r="A1864" t="str">
        <f>VLOOKUP(C1864,Nomen2!$A$1:$E$34,2,0)</f>
        <v>BASSIN D'ÉVREUX</v>
      </c>
      <c r="B1864">
        <f>VLOOKUP(C1864,Nomen2!$A$1:$E$34,3,0)</f>
        <v>28111</v>
      </c>
      <c r="C1864">
        <v>2811</v>
      </c>
      <c r="D1864" t="s">
        <v>355</v>
      </c>
      <c r="E1864">
        <v>1</v>
      </c>
    </row>
    <row r="1865" spans="1:5">
      <c r="A1865" t="str">
        <f>VLOOKUP(C1865,Nomen2!$A$1:$E$34,2,0)</f>
        <v>BASSIN D'ÉVREUX</v>
      </c>
      <c r="B1865">
        <f>VLOOKUP(C1865,Nomen2!$A$1:$E$34,3,0)</f>
        <v>28111</v>
      </c>
      <c r="C1865">
        <v>2811</v>
      </c>
      <c r="D1865" t="s">
        <v>356</v>
      </c>
      <c r="E1865">
        <v>1</v>
      </c>
    </row>
    <row r="1866" spans="1:5">
      <c r="A1866" t="str">
        <f>VLOOKUP(C1866,Nomen2!$A$1:$E$34,2,0)</f>
        <v>BASSIN D'ÉVREUX</v>
      </c>
      <c r="B1866">
        <f>VLOOKUP(C1866,Nomen2!$A$1:$E$34,3,0)</f>
        <v>28111</v>
      </c>
      <c r="C1866">
        <v>2811</v>
      </c>
      <c r="D1866" t="s">
        <v>538</v>
      </c>
      <c r="E1866">
        <v>1</v>
      </c>
    </row>
    <row r="1867" spans="1:5">
      <c r="A1867" t="str">
        <f>VLOOKUP(C1867,Nomen2!$A$1:$E$34,2,0)</f>
        <v>BASSIN D'ÉVREUX</v>
      </c>
      <c r="B1867">
        <f>VLOOKUP(C1867,Nomen2!$A$1:$E$34,3,0)</f>
        <v>28111</v>
      </c>
      <c r="C1867">
        <v>2811</v>
      </c>
      <c r="D1867" t="s">
        <v>542</v>
      </c>
      <c r="E1867">
        <v>1</v>
      </c>
    </row>
    <row r="1868" spans="1:5">
      <c r="A1868" t="str">
        <f>VLOOKUP(C1868,Nomen2!$A$1:$E$34,2,0)</f>
        <v>BASSIN D'ÉVREUX</v>
      </c>
      <c r="B1868">
        <f>VLOOKUP(C1868,Nomen2!$A$1:$E$34,3,0)</f>
        <v>28111</v>
      </c>
      <c r="C1868">
        <v>2811</v>
      </c>
      <c r="D1868" t="s">
        <v>464</v>
      </c>
      <c r="E1868">
        <v>1</v>
      </c>
    </row>
    <row r="1869" spans="1:5">
      <c r="A1869" t="str">
        <f>VLOOKUP(C1869,Nomen2!$A$1:$E$34,2,0)</f>
        <v>BASSIN D'ÉVREUX</v>
      </c>
      <c r="B1869">
        <f>VLOOKUP(C1869,Nomen2!$A$1:$E$34,3,0)</f>
        <v>28111</v>
      </c>
      <c r="C1869">
        <v>2811</v>
      </c>
      <c r="D1869" t="s">
        <v>220</v>
      </c>
      <c r="E1869">
        <v>1</v>
      </c>
    </row>
    <row r="1870" spans="1:5">
      <c r="A1870" t="str">
        <f>VLOOKUP(C1870,Nomen2!$A$1:$E$34,2,0)</f>
        <v>BASSIN D'ÉVREUX</v>
      </c>
      <c r="B1870">
        <f>VLOOKUP(C1870,Nomen2!$A$1:$E$34,3,0)</f>
        <v>28111</v>
      </c>
      <c r="C1870">
        <v>2811</v>
      </c>
      <c r="D1870" t="s">
        <v>304</v>
      </c>
      <c r="E1870">
        <v>1</v>
      </c>
    </row>
    <row r="1871" spans="1:5">
      <c r="A1871" t="str">
        <f>VLOOKUP(C1871,Nomen2!$A$1:$E$34,2,0)</f>
        <v>BASSIN D'ÉVREUX</v>
      </c>
      <c r="B1871">
        <f>VLOOKUP(C1871,Nomen2!$A$1:$E$34,3,0)</f>
        <v>28111</v>
      </c>
      <c r="C1871">
        <v>2811</v>
      </c>
      <c r="D1871" t="s">
        <v>336</v>
      </c>
      <c r="E1871">
        <v>1</v>
      </c>
    </row>
    <row r="1872" spans="1:5">
      <c r="A1872" t="str">
        <f>VLOOKUP(C1872,Nomen2!$A$1:$E$34,2,0)</f>
        <v>BASSIN D'ÉVREUX</v>
      </c>
      <c r="B1872">
        <f>VLOOKUP(C1872,Nomen2!$A$1:$E$34,3,0)</f>
        <v>28111</v>
      </c>
      <c r="C1872">
        <v>2811</v>
      </c>
      <c r="D1872" t="s">
        <v>391</v>
      </c>
      <c r="E1872">
        <v>1</v>
      </c>
    </row>
    <row r="1873" spans="1:5">
      <c r="A1873" t="str">
        <f>VLOOKUP(C1873,Nomen2!$A$1:$E$34,2,0)</f>
        <v>BASSIN D'ÉVREUX</v>
      </c>
      <c r="B1873">
        <f>VLOOKUP(C1873,Nomen2!$A$1:$E$34,3,0)</f>
        <v>28111</v>
      </c>
      <c r="C1873">
        <v>2811</v>
      </c>
      <c r="D1873" t="s">
        <v>393</v>
      </c>
      <c r="E1873">
        <v>1</v>
      </c>
    </row>
    <row r="1874" spans="1:5">
      <c r="A1874" t="str">
        <f>VLOOKUP(C1874,Nomen2!$A$1:$E$34,2,0)</f>
        <v>BASSIN D'ÉVREUX</v>
      </c>
      <c r="B1874">
        <f>VLOOKUP(C1874,Nomen2!$A$1:$E$34,3,0)</f>
        <v>28111</v>
      </c>
      <c r="C1874">
        <v>2811</v>
      </c>
      <c r="D1874" t="s">
        <v>361</v>
      </c>
      <c r="E1874">
        <v>1</v>
      </c>
    </row>
    <row r="1875" spans="1:5">
      <c r="A1875" t="str">
        <f>VLOOKUP(C1875,Nomen2!$A$1:$E$34,2,0)</f>
        <v>BASSIN D'ÉVREUX</v>
      </c>
      <c r="B1875">
        <f>VLOOKUP(C1875,Nomen2!$A$1:$E$34,3,0)</f>
        <v>28111</v>
      </c>
      <c r="C1875">
        <v>2811</v>
      </c>
      <c r="D1875" t="s">
        <v>363</v>
      </c>
      <c r="E1875">
        <v>1</v>
      </c>
    </row>
    <row r="1876" spans="1:5">
      <c r="A1876" t="str">
        <f>VLOOKUP(C1876,Nomen2!$A$1:$E$34,2,0)</f>
        <v>BASSIN D'ÉVREUX</v>
      </c>
      <c r="B1876">
        <f>VLOOKUP(C1876,Nomen2!$A$1:$E$34,3,0)</f>
        <v>28111</v>
      </c>
      <c r="C1876">
        <v>2811</v>
      </c>
      <c r="D1876" t="s">
        <v>419</v>
      </c>
      <c r="E1876">
        <v>1</v>
      </c>
    </row>
    <row r="1877" spans="1:5">
      <c r="A1877" t="str">
        <f>VLOOKUP(C1877,Nomen2!$A$1:$E$34,2,0)</f>
        <v>BASSIN D'ÉVREUX</v>
      </c>
      <c r="B1877">
        <f>VLOOKUP(C1877,Nomen2!$A$1:$E$34,3,0)</f>
        <v>28111</v>
      </c>
      <c r="C1877">
        <v>2811</v>
      </c>
      <c r="D1877" t="s">
        <v>473</v>
      </c>
      <c r="E1877">
        <v>1</v>
      </c>
    </row>
    <row r="1878" spans="1:5">
      <c r="A1878" t="str">
        <f>VLOOKUP(C1878,Nomen2!$A$1:$E$34,2,0)</f>
        <v>BASSIN D'ÉVREUX</v>
      </c>
      <c r="B1878">
        <f>VLOOKUP(C1878,Nomen2!$A$1:$E$34,3,0)</f>
        <v>28111</v>
      </c>
      <c r="C1878">
        <v>2811</v>
      </c>
      <c r="D1878" t="s">
        <v>598</v>
      </c>
      <c r="E1878">
        <v>1</v>
      </c>
    </row>
    <row r="1879" spans="1:5">
      <c r="A1879" t="str">
        <f>VLOOKUP(C1879,Nomen2!$A$1:$E$34,2,0)</f>
        <v>BASSIN D'ÉVREUX</v>
      </c>
      <c r="B1879">
        <f>VLOOKUP(C1879,Nomen2!$A$1:$E$34,3,0)</f>
        <v>28111</v>
      </c>
      <c r="C1879">
        <v>2811</v>
      </c>
      <c r="D1879" t="s">
        <v>322</v>
      </c>
      <c r="E1879">
        <v>0</v>
      </c>
    </row>
    <row r="1880" spans="1:5">
      <c r="A1880" t="str">
        <f>VLOOKUP(C1880,Nomen2!$A$1:$E$34,2,0)</f>
        <v>BASSIN D'ÉVREUX</v>
      </c>
      <c r="B1880">
        <f>VLOOKUP(C1880,Nomen2!$A$1:$E$34,3,0)</f>
        <v>28111</v>
      </c>
      <c r="C1880">
        <v>2811</v>
      </c>
      <c r="D1880" t="s">
        <v>493</v>
      </c>
      <c r="E1880">
        <v>0</v>
      </c>
    </row>
    <row r="1881" spans="1:5">
      <c r="A1881" t="str">
        <f>VLOOKUP(C1881,Nomen2!$A$1:$E$34,2,0)</f>
        <v>BASSIN D'ÉVREUX</v>
      </c>
      <c r="B1881">
        <f>VLOOKUP(C1881,Nomen2!$A$1:$E$34,3,0)</f>
        <v>28111</v>
      </c>
      <c r="C1881">
        <v>2811</v>
      </c>
      <c r="D1881" t="s">
        <v>498</v>
      </c>
      <c r="E1881">
        <v>0</v>
      </c>
    </row>
    <row r="1882" spans="1:5">
      <c r="A1882" t="str">
        <f>VLOOKUP(C1882,Nomen2!$A$1:$E$34,2,0)</f>
        <v>BASSIN D'ÉVREUX</v>
      </c>
      <c r="B1882">
        <f>VLOOKUP(C1882,Nomen2!$A$1:$E$34,3,0)</f>
        <v>28111</v>
      </c>
      <c r="C1882">
        <v>2811</v>
      </c>
      <c r="D1882" t="s">
        <v>214</v>
      </c>
      <c r="E1882">
        <v>0</v>
      </c>
    </row>
    <row r="1883" spans="1:5">
      <c r="A1883" t="str">
        <f>VLOOKUP(C1883,Nomen2!$A$1:$E$34,2,0)</f>
        <v>BASSIN D'ÉVREUX</v>
      </c>
      <c r="B1883">
        <f>VLOOKUP(C1883,Nomen2!$A$1:$E$34,3,0)</f>
        <v>28111</v>
      </c>
      <c r="C1883">
        <v>2811</v>
      </c>
      <c r="D1883" t="s">
        <v>573</v>
      </c>
      <c r="E1883">
        <v>0</v>
      </c>
    </row>
    <row r="1884" spans="1:5">
      <c r="A1884" t="str">
        <f>VLOOKUP(C1884,Nomen2!$A$1:$E$34,2,0)</f>
        <v>BASSIN D'ÉVREUX</v>
      </c>
      <c r="B1884">
        <f>VLOOKUP(C1884,Nomen2!$A$1:$E$34,3,0)</f>
        <v>28111</v>
      </c>
      <c r="C1884">
        <v>2811</v>
      </c>
      <c r="D1884" t="s">
        <v>386</v>
      </c>
      <c r="E1884">
        <v>0</v>
      </c>
    </row>
    <row r="1885" spans="1:5">
      <c r="A1885" t="str">
        <f>VLOOKUP(C1885,Nomen2!$A$1:$E$34,2,0)</f>
        <v>BASSIN DE VERNON</v>
      </c>
      <c r="B1885">
        <f>VLOOKUP(C1885,Nomen2!$A$1:$E$34,3,0)</f>
        <v>28112</v>
      </c>
      <c r="C1885">
        <v>2812</v>
      </c>
      <c r="D1885" t="s">
        <v>185</v>
      </c>
      <c r="E1885">
        <v>37</v>
      </c>
    </row>
    <row r="1886" spans="1:5">
      <c r="A1886" t="str">
        <f>VLOOKUP(C1886,Nomen2!$A$1:$E$34,2,0)</f>
        <v>BASSIN DE VERNON</v>
      </c>
      <c r="B1886">
        <f>VLOOKUP(C1886,Nomen2!$A$1:$E$34,3,0)</f>
        <v>28112</v>
      </c>
      <c r="C1886">
        <v>2812</v>
      </c>
      <c r="D1886" t="s">
        <v>188</v>
      </c>
      <c r="E1886">
        <v>36</v>
      </c>
    </row>
    <row r="1887" spans="1:5">
      <c r="A1887" t="str">
        <f>VLOOKUP(C1887,Nomen2!$A$1:$E$34,2,0)</f>
        <v>BASSIN DE VERNON</v>
      </c>
      <c r="B1887">
        <f>VLOOKUP(C1887,Nomen2!$A$1:$E$34,3,0)</f>
        <v>28112</v>
      </c>
      <c r="C1887">
        <v>2812</v>
      </c>
      <c r="D1887" t="s">
        <v>195</v>
      </c>
      <c r="E1887">
        <v>31</v>
      </c>
    </row>
    <row r="1888" spans="1:5">
      <c r="A1888" t="str">
        <f>VLOOKUP(C1888,Nomen2!$A$1:$E$34,2,0)</f>
        <v>BASSIN DE VERNON</v>
      </c>
      <c r="B1888">
        <f>VLOOKUP(C1888,Nomen2!$A$1:$E$34,3,0)</f>
        <v>28112</v>
      </c>
      <c r="C1888">
        <v>2812</v>
      </c>
      <c r="D1888" t="s">
        <v>199</v>
      </c>
      <c r="E1888">
        <v>26</v>
      </c>
    </row>
    <row r="1889" spans="1:5">
      <c r="A1889" t="str">
        <f>VLOOKUP(C1889,Nomen2!$A$1:$E$34,2,0)</f>
        <v>BASSIN DE VERNON</v>
      </c>
      <c r="B1889">
        <f>VLOOKUP(C1889,Nomen2!$A$1:$E$34,3,0)</f>
        <v>28112</v>
      </c>
      <c r="C1889">
        <v>2812</v>
      </c>
      <c r="D1889" t="s">
        <v>175</v>
      </c>
      <c r="E1889">
        <v>19</v>
      </c>
    </row>
    <row r="1890" spans="1:5">
      <c r="A1890" t="str">
        <f>VLOOKUP(C1890,Nomen2!$A$1:$E$34,2,0)</f>
        <v>BASSIN DE VERNON</v>
      </c>
      <c r="B1890">
        <f>VLOOKUP(C1890,Nomen2!$A$1:$E$34,3,0)</f>
        <v>28112</v>
      </c>
      <c r="C1890">
        <v>2812</v>
      </c>
      <c r="D1890" t="s">
        <v>176</v>
      </c>
      <c r="E1890">
        <v>17</v>
      </c>
    </row>
    <row r="1891" spans="1:5">
      <c r="A1891" t="str">
        <f>VLOOKUP(C1891,Nomen2!$A$1:$E$34,2,0)</f>
        <v>BASSIN DE VERNON</v>
      </c>
      <c r="B1891">
        <f>VLOOKUP(C1891,Nomen2!$A$1:$E$34,3,0)</f>
        <v>28112</v>
      </c>
      <c r="C1891">
        <v>2812</v>
      </c>
      <c r="D1891" t="s">
        <v>177</v>
      </c>
      <c r="E1891">
        <v>16</v>
      </c>
    </row>
    <row r="1892" spans="1:5">
      <c r="A1892" t="str">
        <f>VLOOKUP(C1892,Nomen2!$A$1:$E$34,2,0)</f>
        <v>BASSIN DE VERNON</v>
      </c>
      <c r="B1892">
        <f>VLOOKUP(C1892,Nomen2!$A$1:$E$34,3,0)</f>
        <v>28112</v>
      </c>
      <c r="C1892">
        <v>2812</v>
      </c>
      <c r="D1892" t="s">
        <v>183</v>
      </c>
      <c r="E1892">
        <v>15</v>
      </c>
    </row>
    <row r="1893" spans="1:5">
      <c r="A1893" t="str">
        <f>VLOOKUP(C1893,Nomen2!$A$1:$E$34,2,0)</f>
        <v>BASSIN DE VERNON</v>
      </c>
      <c r="B1893">
        <f>VLOOKUP(C1893,Nomen2!$A$1:$E$34,3,0)</f>
        <v>28112</v>
      </c>
      <c r="C1893">
        <v>2812</v>
      </c>
      <c r="D1893" t="s">
        <v>191</v>
      </c>
      <c r="E1893">
        <v>15</v>
      </c>
    </row>
    <row r="1894" spans="1:5">
      <c r="A1894" t="str">
        <f>VLOOKUP(C1894,Nomen2!$A$1:$E$34,2,0)</f>
        <v>BASSIN DE VERNON</v>
      </c>
      <c r="B1894">
        <f>VLOOKUP(C1894,Nomen2!$A$1:$E$34,3,0)</f>
        <v>28112</v>
      </c>
      <c r="C1894">
        <v>2812</v>
      </c>
      <c r="D1894" t="s">
        <v>178</v>
      </c>
      <c r="E1894">
        <v>14</v>
      </c>
    </row>
    <row r="1895" spans="1:5">
      <c r="A1895" t="str">
        <f>VLOOKUP(C1895,Nomen2!$A$1:$E$34,2,0)</f>
        <v>BASSIN DE VERNON</v>
      </c>
      <c r="B1895">
        <f>VLOOKUP(C1895,Nomen2!$A$1:$E$34,3,0)</f>
        <v>28112</v>
      </c>
      <c r="C1895">
        <v>2812</v>
      </c>
      <c r="D1895" t="s">
        <v>184</v>
      </c>
      <c r="E1895">
        <v>14</v>
      </c>
    </row>
    <row r="1896" spans="1:5">
      <c r="A1896" t="str">
        <f>VLOOKUP(C1896,Nomen2!$A$1:$E$34,2,0)</f>
        <v>BASSIN DE VERNON</v>
      </c>
      <c r="B1896">
        <f>VLOOKUP(C1896,Nomen2!$A$1:$E$34,3,0)</f>
        <v>28112</v>
      </c>
      <c r="C1896">
        <v>2812</v>
      </c>
      <c r="D1896" t="s">
        <v>181</v>
      </c>
      <c r="E1896">
        <v>13</v>
      </c>
    </row>
    <row r="1897" spans="1:5">
      <c r="A1897" t="str">
        <f>VLOOKUP(C1897,Nomen2!$A$1:$E$34,2,0)</f>
        <v>BASSIN DE VERNON</v>
      </c>
      <c r="B1897">
        <f>VLOOKUP(C1897,Nomen2!$A$1:$E$34,3,0)</f>
        <v>28112</v>
      </c>
      <c r="C1897">
        <v>2812</v>
      </c>
      <c r="D1897" t="s">
        <v>182</v>
      </c>
      <c r="E1897">
        <v>11</v>
      </c>
    </row>
    <row r="1898" spans="1:5">
      <c r="A1898" t="str">
        <f>VLOOKUP(C1898,Nomen2!$A$1:$E$34,2,0)</f>
        <v>BASSIN DE VERNON</v>
      </c>
      <c r="B1898">
        <f>VLOOKUP(C1898,Nomen2!$A$1:$E$34,3,0)</f>
        <v>28112</v>
      </c>
      <c r="C1898">
        <v>2812</v>
      </c>
      <c r="D1898" t="s">
        <v>194</v>
      </c>
      <c r="E1898">
        <v>11</v>
      </c>
    </row>
    <row r="1899" spans="1:5">
      <c r="A1899" t="str">
        <f>VLOOKUP(C1899,Nomen2!$A$1:$E$34,2,0)</f>
        <v>BASSIN DE VERNON</v>
      </c>
      <c r="B1899">
        <f>VLOOKUP(C1899,Nomen2!$A$1:$E$34,3,0)</f>
        <v>28112</v>
      </c>
      <c r="C1899">
        <v>2812</v>
      </c>
      <c r="D1899" t="s">
        <v>204</v>
      </c>
      <c r="E1899">
        <v>10</v>
      </c>
    </row>
    <row r="1900" spans="1:5">
      <c r="A1900" t="str">
        <f>VLOOKUP(C1900,Nomen2!$A$1:$E$34,2,0)</f>
        <v>BASSIN DE VERNON</v>
      </c>
      <c r="B1900">
        <f>VLOOKUP(C1900,Nomen2!$A$1:$E$34,3,0)</f>
        <v>28112</v>
      </c>
      <c r="C1900">
        <v>2812</v>
      </c>
      <c r="D1900" t="s">
        <v>179</v>
      </c>
      <c r="E1900">
        <v>10</v>
      </c>
    </row>
    <row r="1901" spans="1:5">
      <c r="A1901" t="str">
        <f>VLOOKUP(C1901,Nomen2!$A$1:$E$34,2,0)</f>
        <v>BASSIN DE VERNON</v>
      </c>
      <c r="B1901">
        <f>VLOOKUP(C1901,Nomen2!$A$1:$E$34,3,0)</f>
        <v>28112</v>
      </c>
      <c r="C1901">
        <v>2812</v>
      </c>
      <c r="D1901" t="s">
        <v>201</v>
      </c>
      <c r="E1901">
        <v>9</v>
      </c>
    </row>
    <row r="1902" spans="1:5">
      <c r="A1902" t="str">
        <f>VLOOKUP(C1902,Nomen2!$A$1:$E$34,2,0)</f>
        <v>BASSIN DE VERNON</v>
      </c>
      <c r="B1902">
        <f>VLOOKUP(C1902,Nomen2!$A$1:$E$34,3,0)</f>
        <v>28112</v>
      </c>
      <c r="C1902">
        <v>2812</v>
      </c>
      <c r="D1902" t="s">
        <v>193</v>
      </c>
      <c r="E1902">
        <v>8</v>
      </c>
    </row>
    <row r="1903" spans="1:5">
      <c r="A1903" t="str">
        <f>VLOOKUP(C1903,Nomen2!$A$1:$E$34,2,0)</f>
        <v>BASSIN DE VERNON</v>
      </c>
      <c r="B1903">
        <f>VLOOKUP(C1903,Nomen2!$A$1:$E$34,3,0)</f>
        <v>28112</v>
      </c>
      <c r="C1903">
        <v>2812</v>
      </c>
      <c r="D1903" t="s">
        <v>230</v>
      </c>
      <c r="E1903">
        <v>8</v>
      </c>
    </row>
    <row r="1904" spans="1:5">
      <c r="A1904" t="str">
        <f>VLOOKUP(C1904,Nomen2!$A$1:$E$34,2,0)</f>
        <v>BASSIN DE VERNON</v>
      </c>
      <c r="B1904">
        <f>VLOOKUP(C1904,Nomen2!$A$1:$E$34,3,0)</f>
        <v>28112</v>
      </c>
      <c r="C1904">
        <v>2812</v>
      </c>
      <c r="D1904" t="s">
        <v>221</v>
      </c>
      <c r="E1904">
        <v>8</v>
      </c>
    </row>
    <row r="1905" spans="1:5">
      <c r="A1905" t="str">
        <f>VLOOKUP(C1905,Nomen2!$A$1:$E$34,2,0)</f>
        <v>BASSIN DE VERNON</v>
      </c>
      <c r="B1905">
        <f>VLOOKUP(C1905,Nomen2!$A$1:$E$34,3,0)</f>
        <v>28112</v>
      </c>
      <c r="C1905">
        <v>2812</v>
      </c>
      <c r="D1905" t="s">
        <v>217</v>
      </c>
      <c r="E1905">
        <v>7</v>
      </c>
    </row>
    <row r="1906" spans="1:5">
      <c r="A1906" t="str">
        <f>VLOOKUP(C1906,Nomen2!$A$1:$E$34,2,0)</f>
        <v>BASSIN DE VERNON</v>
      </c>
      <c r="B1906">
        <f>VLOOKUP(C1906,Nomen2!$A$1:$E$34,3,0)</f>
        <v>28112</v>
      </c>
      <c r="C1906">
        <v>2812</v>
      </c>
      <c r="D1906" t="s">
        <v>211</v>
      </c>
      <c r="E1906">
        <v>7</v>
      </c>
    </row>
    <row r="1907" spans="1:5">
      <c r="A1907" t="str">
        <f>VLOOKUP(C1907,Nomen2!$A$1:$E$34,2,0)</f>
        <v>BASSIN DE VERNON</v>
      </c>
      <c r="B1907">
        <f>VLOOKUP(C1907,Nomen2!$A$1:$E$34,3,0)</f>
        <v>28112</v>
      </c>
      <c r="C1907">
        <v>2812</v>
      </c>
      <c r="D1907" t="s">
        <v>198</v>
      </c>
      <c r="E1907">
        <v>7</v>
      </c>
    </row>
    <row r="1908" spans="1:5">
      <c r="A1908" t="str">
        <f>VLOOKUP(C1908,Nomen2!$A$1:$E$34,2,0)</f>
        <v>BASSIN DE VERNON</v>
      </c>
      <c r="B1908">
        <f>VLOOKUP(C1908,Nomen2!$A$1:$E$34,3,0)</f>
        <v>28112</v>
      </c>
      <c r="C1908">
        <v>2812</v>
      </c>
      <c r="D1908" t="s">
        <v>223</v>
      </c>
      <c r="E1908">
        <v>6</v>
      </c>
    </row>
    <row r="1909" spans="1:5">
      <c r="A1909" t="str">
        <f>VLOOKUP(C1909,Nomen2!$A$1:$E$34,2,0)</f>
        <v>BASSIN DE VERNON</v>
      </c>
      <c r="B1909">
        <f>VLOOKUP(C1909,Nomen2!$A$1:$E$34,3,0)</f>
        <v>28112</v>
      </c>
      <c r="C1909">
        <v>2812</v>
      </c>
      <c r="D1909" t="s">
        <v>206</v>
      </c>
      <c r="E1909">
        <v>6</v>
      </c>
    </row>
    <row r="1910" spans="1:5">
      <c r="A1910" t="str">
        <f>VLOOKUP(C1910,Nomen2!$A$1:$E$34,2,0)</f>
        <v>BASSIN DE VERNON</v>
      </c>
      <c r="B1910">
        <f>VLOOKUP(C1910,Nomen2!$A$1:$E$34,3,0)</f>
        <v>28112</v>
      </c>
      <c r="C1910">
        <v>2812</v>
      </c>
      <c r="D1910" t="s">
        <v>255</v>
      </c>
      <c r="E1910">
        <v>6</v>
      </c>
    </row>
    <row r="1911" spans="1:5">
      <c r="A1911" t="str">
        <f>VLOOKUP(C1911,Nomen2!$A$1:$E$34,2,0)</f>
        <v>BASSIN DE VERNON</v>
      </c>
      <c r="B1911">
        <f>VLOOKUP(C1911,Nomen2!$A$1:$E$34,3,0)</f>
        <v>28112</v>
      </c>
      <c r="C1911">
        <v>2812</v>
      </c>
      <c r="D1911" t="s">
        <v>222</v>
      </c>
      <c r="E1911">
        <v>5</v>
      </c>
    </row>
    <row r="1912" spans="1:5">
      <c r="A1912" t="str">
        <f>VLOOKUP(C1912,Nomen2!$A$1:$E$34,2,0)</f>
        <v>BASSIN DE VERNON</v>
      </c>
      <c r="B1912">
        <f>VLOOKUP(C1912,Nomen2!$A$1:$E$34,3,0)</f>
        <v>28112</v>
      </c>
      <c r="C1912">
        <v>2812</v>
      </c>
      <c r="D1912" t="s">
        <v>224</v>
      </c>
      <c r="E1912">
        <v>5</v>
      </c>
    </row>
    <row r="1913" spans="1:5">
      <c r="A1913" t="str">
        <f>VLOOKUP(C1913,Nomen2!$A$1:$E$34,2,0)</f>
        <v>BASSIN DE VERNON</v>
      </c>
      <c r="B1913">
        <f>VLOOKUP(C1913,Nomen2!$A$1:$E$34,3,0)</f>
        <v>28112</v>
      </c>
      <c r="C1913">
        <v>2812</v>
      </c>
      <c r="D1913" t="s">
        <v>233</v>
      </c>
      <c r="E1913">
        <v>5</v>
      </c>
    </row>
    <row r="1914" spans="1:5">
      <c r="A1914" t="str">
        <f>VLOOKUP(C1914,Nomen2!$A$1:$E$34,2,0)</f>
        <v>BASSIN DE VERNON</v>
      </c>
      <c r="B1914">
        <f>VLOOKUP(C1914,Nomen2!$A$1:$E$34,3,0)</f>
        <v>28112</v>
      </c>
      <c r="C1914">
        <v>2812</v>
      </c>
      <c r="D1914" t="s">
        <v>187</v>
      </c>
      <c r="E1914">
        <v>5</v>
      </c>
    </row>
    <row r="1915" spans="1:5">
      <c r="A1915" t="str">
        <f>VLOOKUP(C1915,Nomen2!$A$1:$E$34,2,0)</f>
        <v>BASSIN DE VERNON</v>
      </c>
      <c r="B1915">
        <f>VLOOKUP(C1915,Nomen2!$A$1:$E$34,3,0)</f>
        <v>28112</v>
      </c>
      <c r="C1915">
        <v>2812</v>
      </c>
      <c r="D1915" t="s">
        <v>347</v>
      </c>
      <c r="E1915">
        <v>5</v>
      </c>
    </row>
    <row r="1916" spans="1:5">
      <c r="A1916" t="str">
        <f>VLOOKUP(C1916,Nomen2!$A$1:$E$34,2,0)</f>
        <v>BASSIN DE VERNON</v>
      </c>
      <c r="B1916">
        <f>VLOOKUP(C1916,Nomen2!$A$1:$E$34,3,0)</f>
        <v>28112</v>
      </c>
      <c r="C1916">
        <v>2812</v>
      </c>
      <c r="D1916" t="s">
        <v>219</v>
      </c>
      <c r="E1916">
        <v>5</v>
      </c>
    </row>
    <row r="1917" spans="1:5">
      <c r="A1917" t="str">
        <f>VLOOKUP(C1917,Nomen2!$A$1:$E$34,2,0)</f>
        <v>BASSIN DE VERNON</v>
      </c>
      <c r="B1917">
        <f>VLOOKUP(C1917,Nomen2!$A$1:$E$34,3,0)</f>
        <v>28112</v>
      </c>
      <c r="C1917">
        <v>2812</v>
      </c>
      <c r="D1917" t="s">
        <v>203</v>
      </c>
      <c r="E1917">
        <v>5</v>
      </c>
    </row>
    <row r="1918" spans="1:5">
      <c r="A1918" t="str">
        <f>VLOOKUP(C1918,Nomen2!$A$1:$E$34,2,0)</f>
        <v>BASSIN DE VERNON</v>
      </c>
      <c r="B1918">
        <f>VLOOKUP(C1918,Nomen2!$A$1:$E$34,3,0)</f>
        <v>28112</v>
      </c>
      <c r="C1918">
        <v>2812</v>
      </c>
      <c r="D1918" t="s">
        <v>229</v>
      </c>
      <c r="E1918">
        <v>5</v>
      </c>
    </row>
    <row r="1919" spans="1:5">
      <c r="A1919" t="str">
        <f>VLOOKUP(C1919,Nomen2!$A$1:$E$34,2,0)</f>
        <v>BASSIN DE VERNON</v>
      </c>
      <c r="B1919">
        <f>VLOOKUP(C1919,Nomen2!$A$1:$E$34,3,0)</f>
        <v>28112</v>
      </c>
      <c r="C1919">
        <v>2812</v>
      </c>
      <c r="D1919" t="s">
        <v>180</v>
      </c>
      <c r="E1919">
        <v>5</v>
      </c>
    </row>
    <row r="1920" spans="1:5">
      <c r="A1920" t="str">
        <f>VLOOKUP(C1920,Nomen2!$A$1:$E$34,2,0)</f>
        <v>BASSIN DE VERNON</v>
      </c>
      <c r="B1920">
        <f>VLOOKUP(C1920,Nomen2!$A$1:$E$34,3,0)</f>
        <v>28112</v>
      </c>
      <c r="C1920">
        <v>2812</v>
      </c>
      <c r="D1920" t="s">
        <v>340</v>
      </c>
      <c r="E1920">
        <v>4</v>
      </c>
    </row>
    <row r="1921" spans="1:5">
      <c r="A1921" t="str">
        <f>VLOOKUP(C1921,Nomen2!$A$1:$E$34,2,0)</f>
        <v>BASSIN DE VERNON</v>
      </c>
      <c r="B1921">
        <f>VLOOKUP(C1921,Nomen2!$A$1:$E$34,3,0)</f>
        <v>28112</v>
      </c>
      <c r="C1921">
        <v>2812</v>
      </c>
      <c r="D1921" t="s">
        <v>196</v>
      </c>
      <c r="E1921">
        <v>4</v>
      </c>
    </row>
    <row r="1922" spans="1:5">
      <c r="A1922" t="str">
        <f>VLOOKUP(C1922,Nomen2!$A$1:$E$34,2,0)</f>
        <v>BASSIN DE VERNON</v>
      </c>
      <c r="B1922">
        <f>VLOOKUP(C1922,Nomen2!$A$1:$E$34,3,0)</f>
        <v>28112</v>
      </c>
      <c r="C1922">
        <v>2812</v>
      </c>
      <c r="D1922" t="s">
        <v>215</v>
      </c>
      <c r="E1922">
        <v>4</v>
      </c>
    </row>
    <row r="1923" spans="1:5">
      <c r="A1923" t="str">
        <f>VLOOKUP(C1923,Nomen2!$A$1:$E$34,2,0)</f>
        <v>BASSIN DE VERNON</v>
      </c>
      <c r="B1923">
        <f>VLOOKUP(C1923,Nomen2!$A$1:$E$34,3,0)</f>
        <v>28112</v>
      </c>
      <c r="C1923">
        <v>2812</v>
      </c>
      <c r="D1923" t="s">
        <v>186</v>
      </c>
      <c r="E1923">
        <v>4</v>
      </c>
    </row>
    <row r="1924" spans="1:5">
      <c r="A1924" t="str">
        <f>VLOOKUP(C1924,Nomen2!$A$1:$E$34,2,0)</f>
        <v>BASSIN DE VERNON</v>
      </c>
      <c r="B1924">
        <f>VLOOKUP(C1924,Nomen2!$A$1:$E$34,3,0)</f>
        <v>28112</v>
      </c>
      <c r="C1924">
        <v>2812</v>
      </c>
      <c r="D1924" t="s">
        <v>267</v>
      </c>
      <c r="E1924">
        <v>4</v>
      </c>
    </row>
    <row r="1925" spans="1:5">
      <c r="A1925" t="str">
        <f>VLOOKUP(C1925,Nomen2!$A$1:$E$34,2,0)</f>
        <v>BASSIN DE VERNON</v>
      </c>
      <c r="B1925">
        <f>VLOOKUP(C1925,Nomen2!$A$1:$E$34,3,0)</f>
        <v>28112</v>
      </c>
      <c r="C1925">
        <v>2812</v>
      </c>
      <c r="D1925" t="s">
        <v>243</v>
      </c>
      <c r="E1925">
        <v>4</v>
      </c>
    </row>
    <row r="1926" spans="1:5">
      <c r="A1926" t="str">
        <f>VLOOKUP(C1926,Nomen2!$A$1:$E$34,2,0)</f>
        <v>BASSIN DE VERNON</v>
      </c>
      <c r="B1926">
        <f>VLOOKUP(C1926,Nomen2!$A$1:$E$34,3,0)</f>
        <v>28112</v>
      </c>
      <c r="C1926">
        <v>2812</v>
      </c>
      <c r="D1926" t="s">
        <v>209</v>
      </c>
      <c r="E1926">
        <v>4</v>
      </c>
    </row>
    <row r="1927" spans="1:5">
      <c r="A1927" t="str">
        <f>VLOOKUP(C1927,Nomen2!$A$1:$E$34,2,0)</f>
        <v>BASSIN DE VERNON</v>
      </c>
      <c r="B1927">
        <f>VLOOKUP(C1927,Nomen2!$A$1:$E$34,3,0)</f>
        <v>28112</v>
      </c>
      <c r="C1927">
        <v>2812</v>
      </c>
      <c r="D1927" t="s">
        <v>258</v>
      </c>
      <c r="E1927">
        <v>3</v>
      </c>
    </row>
    <row r="1928" spans="1:5">
      <c r="A1928" t="str">
        <f>VLOOKUP(C1928,Nomen2!$A$1:$E$34,2,0)</f>
        <v>BASSIN DE VERNON</v>
      </c>
      <c r="B1928">
        <f>VLOOKUP(C1928,Nomen2!$A$1:$E$34,3,0)</f>
        <v>28112</v>
      </c>
      <c r="C1928">
        <v>2812</v>
      </c>
      <c r="D1928" t="s">
        <v>276</v>
      </c>
      <c r="E1928">
        <v>3</v>
      </c>
    </row>
    <row r="1929" spans="1:5">
      <c r="A1929" t="str">
        <f>VLOOKUP(C1929,Nomen2!$A$1:$E$34,2,0)</f>
        <v>BASSIN DE VERNON</v>
      </c>
      <c r="B1929">
        <f>VLOOKUP(C1929,Nomen2!$A$1:$E$34,3,0)</f>
        <v>28112</v>
      </c>
      <c r="C1929">
        <v>2812</v>
      </c>
      <c r="D1929" t="s">
        <v>226</v>
      </c>
      <c r="E1929">
        <v>3</v>
      </c>
    </row>
    <row r="1930" spans="1:5">
      <c r="A1930" t="str">
        <f>VLOOKUP(C1930,Nomen2!$A$1:$E$34,2,0)</f>
        <v>BASSIN DE VERNON</v>
      </c>
      <c r="B1930">
        <f>VLOOKUP(C1930,Nomen2!$A$1:$E$34,3,0)</f>
        <v>28112</v>
      </c>
      <c r="C1930">
        <v>2812</v>
      </c>
      <c r="D1930" t="s">
        <v>207</v>
      </c>
      <c r="E1930">
        <v>3</v>
      </c>
    </row>
    <row r="1931" spans="1:5">
      <c r="A1931" t="str">
        <f>VLOOKUP(C1931,Nomen2!$A$1:$E$34,2,0)</f>
        <v>BASSIN DE VERNON</v>
      </c>
      <c r="B1931">
        <f>VLOOKUP(C1931,Nomen2!$A$1:$E$34,3,0)</f>
        <v>28112</v>
      </c>
      <c r="C1931">
        <v>2812</v>
      </c>
      <c r="D1931" t="s">
        <v>240</v>
      </c>
      <c r="E1931">
        <v>3</v>
      </c>
    </row>
    <row r="1932" spans="1:5">
      <c r="A1932" t="str">
        <f>VLOOKUP(C1932,Nomen2!$A$1:$E$34,2,0)</f>
        <v>BASSIN DE VERNON</v>
      </c>
      <c r="B1932">
        <f>VLOOKUP(C1932,Nomen2!$A$1:$E$34,3,0)</f>
        <v>28112</v>
      </c>
      <c r="C1932">
        <v>2812</v>
      </c>
      <c r="D1932" t="s">
        <v>234</v>
      </c>
      <c r="E1932">
        <v>3</v>
      </c>
    </row>
    <row r="1933" spans="1:5">
      <c r="A1933" t="str">
        <f>VLOOKUP(C1933,Nomen2!$A$1:$E$34,2,0)</f>
        <v>BASSIN DE VERNON</v>
      </c>
      <c r="B1933">
        <f>VLOOKUP(C1933,Nomen2!$A$1:$E$34,3,0)</f>
        <v>28112</v>
      </c>
      <c r="C1933">
        <v>2812</v>
      </c>
      <c r="D1933" t="s">
        <v>192</v>
      </c>
      <c r="E1933">
        <v>3</v>
      </c>
    </row>
    <row r="1934" spans="1:5">
      <c r="A1934" t="str">
        <f>VLOOKUP(C1934,Nomen2!$A$1:$E$34,2,0)</f>
        <v>BASSIN DE VERNON</v>
      </c>
      <c r="B1934">
        <f>VLOOKUP(C1934,Nomen2!$A$1:$E$34,3,0)</f>
        <v>28112</v>
      </c>
      <c r="C1934">
        <v>2812</v>
      </c>
      <c r="D1934" t="s">
        <v>189</v>
      </c>
      <c r="E1934">
        <v>3</v>
      </c>
    </row>
    <row r="1935" spans="1:5">
      <c r="A1935" t="str">
        <f>VLOOKUP(C1935,Nomen2!$A$1:$E$34,2,0)</f>
        <v>BASSIN DE VERNON</v>
      </c>
      <c r="B1935">
        <f>VLOOKUP(C1935,Nomen2!$A$1:$E$34,3,0)</f>
        <v>28112</v>
      </c>
      <c r="C1935">
        <v>2812</v>
      </c>
      <c r="D1935" t="s">
        <v>251</v>
      </c>
      <c r="E1935">
        <v>3</v>
      </c>
    </row>
    <row r="1936" spans="1:5">
      <c r="A1936" t="str">
        <f>VLOOKUP(C1936,Nomen2!$A$1:$E$34,2,0)</f>
        <v>BASSIN DE VERNON</v>
      </c>
      <c r="B1936">
        <f>VLOOKUP(C1936,Nomen2!$A$1:$E$34,3,0)</f>
        <v>28112</v>
      </c>
      <c r="C1936">
        <v>2812</v>
      </c>
      <c r="D1936" t="s">
        <v>445</v>
      </c>
      <c r="E1936">
        <v>3</v>
      </c>
    </row>
    <row r="1937" spans="1:5">
      <c r="A1937" t="str">
        <f>VLOOKUP(C1937,Nomen2!$A$1:$E$34,2,0)</f>
        <v>BASSIN DE VERNON</v>
      </c>
      <c r="B1937">
        <f>VLOOKUP(C1937,Nomen2!$A$1:$E$34,3,0)</f>
        <v>28112</v>
      </c>
      <c r="C1937">
        <v>2812</v>
      </c>
      <c r="D1937" t="s">
        <v>246</v>
      </c>
      <c r="E1937">
        <v>3</v>
      </c>
    </row>
    <row r="1938" spans="1:5">
      <c r="A1938" t="str">
        <f>VLOOKUP(C1938,Nomen2!$A$1:$E$34,2,0)</f>
        <v>BASSIN DE VERNON</v>
      </c>
      <c r="B1938">
        <f>VLOOKUP(C1938,Nomen2!$A$1:$E$34,3,0)</f>
        <v>28112</v>
      </c>
      <c r="C1938">
        <v>2812</v>
      </c>
      <c r="D1938" t="s">
        <v>296</v>
      </c>
      <c r="E1938">
        <v>3</v>
      </c>
    </row>
    <row r="1939" spans="1:5">
      <c r="A1939" t="str">
        <f>VLOOKUP(C1939,Nomen2!$A$1:$E$34,2,0)</f>
        <v>BASSIN DE VERNON</v>
      </c>
      <c r="B1939">
        <f>VLOOKUP(C1939,Nomen2!$A$1:$E$34,3,0)</f>
        <v>28112</v>
      </c>
      <c r="C1939">
        <v>2812</v>
      </c>
      <c r="D1939" t="s">
        <v>228</v>
      </c>
      <c r="E1939">
        <v>3</v>
      </c>
    </row>
    <row r="1940" spans="1:5">
      <c r="A1940" t="str">
        <f>VLOOKUP(C1940,Nomen2!$A$1:$E$34,2,0)</f>
        <v>BASSIN DE VERNON</v>
      </c>
      <c r="B1940">
        <f>VLOOKUP(C1940,Nomen2!$A$1:$E$34,3,0)</f>
        <v>28112</v>
      </c>
      <c r="C1940">
        <v>2812</v>
      </c>
      <c r="D1940" t="s">
        <v>297</v>
      </c>
      <c r="E1940">
        <v>3</v>
      </c>
    </row>
    <row r="1941" spans="1:5">
      <c r="A1941" t="str">
        <f>VLOOKUP(C1941,Nomen2!$A$1:$E$34,2,0)</f>
        <v>BASSIN DE VERNON</v>
      </c>
      <c r="B1941">
        <f>VLOOKUP(C1941,Nomen2!$A$1:$E$34,3,0)</f>
        <v>28112</v>
      </c>
      <c r="C1941">
        <v>2812</v>
      </c>
      <c r="D1941" t="s">
        <v>257</v>
      </c>
      <c r="E1941">
        <v>2</v>
      </c>
    </row>
    <row r="1942" spans="1:5">
      <c r="A1942" t="str">
        <f>VLOOKUP(C1942,Nomen2!$A$1:$E$34,2,0)</f>
        <v>BASSIN DE VERNON</v>
      </c>
      <c r="B1942">
        <f>VLOOKUP(C1942,Nomen2!$A$1:$E$34,3,0)</f>
        <v>28112</v>
      </c>
      <c r="C1942">
        <v>2812</v>
      </c>
      <c r="D1942" t="s">
        <v>256</v>
      </c>
      <c r="E1942">
        <v>2</v>
      </c>
    </row>
    <row r="1943" spans="1:5">
      <c r="A1943" t="str">
        <f>VLOOKUP(C1943,Nomen2!$A$1:$E$34,2,0)</f>
        <v>BASSIN DE VERNON</v>
      </c>
      <c r="B1943">
        <f>VLOOKUP(C1943,Nomen2!$A$1:$E$34,3,0)</f>
        <v>28112</v>
      </c>
      <c r="C1943">
        <v>2812</v>
      </c>
      <c r="D1943" t="s">
        <v>366</v>
      </c>
      <c r="E1943">
        <v>2</v>
      </c>
    </row>
    <row r="1944" spans="1:5">
      <c r="A1944" t="str">
        <f>VLOOKUP(C1944,Nomen2!$A$1:$E$34,2,0)</f>
        <v>BASSIN DE VERNON</v>
      </c>
      <c r="B1944">
        <f>VLOOKUP(C1944,Nomen2!$A$1:$E$34,3,0)</f>
        <v>28112</v>
      </c>
      <c r="C1944">
        <v>2812</v>
      </c>
      <c r="D1944" t="s">
        <v>313</v>
      </c>
      <c r="E1944">
        <v>2</v>
      </c>
    </row>
    <row r="1945" spans="1:5">
      <c r="A1945" t="str">
        <f>VLOOKUP(C1945,Nomen2!$A$1:$E$34,2,0)</f>
        <v>BASSIN DE VERNON</v>
      </c>
      <c r="B1945">
        <f>VLOOKUP(C1945,Nomen2!$A$1:$E$34,3,0)</f>
        <v>28112</v>
      </c>
      <c r="C1945">
        <v>2812</v>
      </c>
      <c r="D1945" t="s">
        <v>197</v>
      </c>
      <c r="E1945">
        <v>2</v>
      </c>
    </row>
    <row r="1946" spans="1:5">
      <c r="A1946" t="str">
        <f>VLOOKUP(C1946,Nomen2!$A$1:$E$34,2,0)</f>
        <v>BASSIN DE VERNON</v>
      </c>
      <c r="B1946">
        <f>VLOOKUP(C1946,Nomen2!$A$1:$E$34,3,0)</f>
        <v>28112</v>
      </c>
      <c r="C1946">
        <v>2812</v>
      </c>
      <c r="D1946" t="s">
        <v>306</v>
      </c>
      <c r="E1946">
        <v>2</v>
      </c>
    </row>
    <row r="1947" spans="1:5">
      <c r="A1947" t="str">
        <f>VLOOKUP(C1947,Nomen2!$A$1:$E$34,2,0)</f>
        <v>BASSIN DE VERNON</v>
      </c>
      <c r="B1947">
        <f>VLOOKUP(C1947,Nomen2!$A$1:$E$34,3,0)</f>
        <v>28112</v>
      </c>
      <c r="C1947">
        <v>2812</v>
      </c>
      <c r="D1947" t="s">
        <v>344</v>
      </c>
      <c r="E1947">
        <v>2</v>
      </c>
    </row>
    <row r="1948" spans="1:5">
      <c r="A1948" t="str">
        <f>VLOOKUP(C1948,Nomen2!$A$1:$E$34,2,0)</f>
        <v>BASSIN DE VERNON</v>
      </c>
      <c r="B1948">
        <f>VLOOKUP(C1948,Nomen2!$A$1:$E$34,3,0)</f>
        <v>28112</v>
      </c>
      <c r="C1948">
        <v>2812</v>
      </c>
      <c r="D1948" t="s">
        <v>331</v>
      </c>
      <c r="E1948">
        <v>2</v>
      </c>
    </row>
    <row r="1949" spans="1:5">
      <c r="A1949" t="str">
        <f>VLOOKUP(C1949,Nomen2!$A$1:$E$34,2,0)</f>
        <v>BASSIN DE VERNON</v>
      </c>
      <c r="B1949">
        <f>VLOOKUP(C1949,Nomen2!$A$1:$E$34,3,0)</f>
        <v>28112</v>
      </c>
      <c r="C1949">
        <v>2812</v>
      </c>
      <c r="D1949" t="s">
        <v>315</v>
      </c>
      <c r="E1949">
        <v>2</v>
      </c>
    </row>
    <row r="1950" spans="1:5">
      <c r="A1950" t="str">
        <f>VLOOKUP(C1950,Nomen2!$A$1:$E$34,2,0)</f>
        <v>BASSIN DE VERNON</v>
      </c>
      <c r="B1950">
        <f>VLOOKUP(C1950,Nomen2!$A$1:$E$34,3,0)</f>
        <v>28112</v>
      </c>
      <c r="C1950">
        <v>2812</v>
      </c>
      <c r="D1950" t="s">
        <v>271</v>
      </c>
      <c r="E1950">
        <v>2</v>
      </c>
    </row>
    <row r="1951" spans="1:5">
      <c r="A1951" t="str">
        <f>VLOOKUP(C1951,Nomen2!$A$1:$E$34,2,0)</f>
        <v>BASSIN DE VERNON</v>
      </c>
      <c r="B1951">
        <f>VLOOKUP(C1951,Nomen2!$A$1:$E$34,3,0)</f>
        <v>28112</v>
      </c>
      <c r="C1951">
        <v>2812</v>
      </c>
      <c r="D1951" t="s">
        <v>190</v>
      </c>
      <c r="E1951">
        <v>2</v>
      </c>
    </row>
    <row r="1952" spans="1:5">
      <c r="A1952" t="str">
        <f>VLOOKUP(C1952,Nomen2!$A$1:$E$34,2,0)</f>
        <v>BASSIN DE VERNON</v>
      </c>
      <c r="B1952">
        <f>VLOOKUP(C1952,Nomen2!$A$1:$E$34,3,0)</f>
        <v>28112</v>
      </c>
      <c r="C1952">
        <v>2812</v>
      </c>
      <c r="D1952" t="s">
        <v>299</v>
      </c>
      <c r="E1952">
        <v>2</v>
      </c>
    </row>
    <row r="1953" spans="1:5">
      <c r="A1953" t="str">
        <f>VLOOKUP(C1953,Nomen2!$A$1:$E$34,2,0)</f>
        <v>BASSIN DE VERNON</v>
      </c>
      <c r="B1953">
        <f>VLOOKUP(C1953,Nomen2!$A$1:$E$34,3,0)</f>
        <v>28112</v>
      </c>
      <c r="C1953">
        <v>2812</v>
      </c>
      <c r="D1953" t="s">
        <v>300</v>
      </c>
      <c r="E1953">
        <v>2</v>
      </c>
    </row>
    <row r="1954" spans="1:5">
      <c r="A1954" t="str">
        <f>VLOOKUP(C1954,Nomen2!$A$1:$E$34,2,0)</f>
        <v>BASSIN DE VERNON</v>
      </c>
      <c r="B1954">
        <f>VLOOKUP(C1954,Nomen2!$A$1:$E$34,3,0)</f>
        <v>28112</v>
      </c>
      <c r="C1954">
        <v>2812</v>
      </c>
      <c r="D1954" t="s">
        <v>252</v>
      </c>
      <c r="E1954">
        <v>2</v>
      </c>
    </row>
    <row r="1955" spans="1:5">
      <c r="A1955" t="str">
        <f>VLOOKUP(C1955,Nomen2!$A$1:$E$34,2,0)</f>
        <v>BASSIN DE VERNON</v>
      </c>
      <c r="B1955">
        <f>VLOOKUP(C1955,Nomen2!$A$1:$E$34,3,0)</f>
        <v>28112</v>
      </c>
      <c r="C1955">
        <v>2812</v>
      </c>
      <c r="D1955" t="s">
        <v>301</v>
      </c>
      <c r="E1955">
        <v>2</v>
      </c>
    </row>
    <row r="1956" spans="1:5">
      <c r="A1956" t="str">
        <f>VLOOKUP(C1956,Nomen2!$A$1:$E$34,2,0)</f>
        <v>BASSIN DE VERNON</v>
      </c>
      <c r="B1956">
        <f>VLOOKUP(C1956,Nomen2!$A$1:$E$34,3,0)</f>
        <v>28112</v>
      </c>
      <c r="C1956">
        <v>2812</v>
      </c>
      <c r="D1956" t="s">
        <v>242</v>
      </c>
      <c r="E1956">
        <v>2</v>
      </c>
    </row>
    <row r="1957" spans="1:5">
      <c r="A1957" t="str">
        <f>VLOOKUP(C1957,Nomen2!$A$1:$E$34,2,0)</f>
        <v>BASSIN DE VERNON</v>
      </c>
      <c r="B1957">
        <f>VLOOKUP(C1957,Nomen2!$A$1:$E$34,3,0)</f>
        <v>28112</v>
      </c>
      <c r="C1957">
        <v>2812</v>
      </c>
      <c r="D1957" t="s">
        <v>316</v>
      </c>
      <c r="E1957">
        <v>2</v>
      </c>
    </row>
    <row r="1958" spans="1:5">
      <c r="A1958" t="str">
        <f>VLOOKUP(C1958,Nomen2!$A$1:$E$34,2,0)</f>
        <v>BASSIN DE VERNON</v>
      </c>
      <c r="B1958">
        <f>VLOOKUP(C1958,Nomen2!$A$1:$E$34,3,0)</f>
        <v>28112</v>
      </c>
      <c r="C1958">
        <v>2812</v>
      </c>
      <c r="D1958" t="s">
        <v>266</v>
      </c>
      <c r="E1958">
        <v>2</v>
      </c>
    </row>
    <row r="1959" spans="1:5">
      <c r="A1959" t="str">
        <f>VLOOKUP(C1959,Nomen2!$A$1:$E$34,2,0)</f>
        <v>BASSIN DE VERNON</v>
      </c>
      <c r="B1959">
        <f>VLOOKUP(C1959,Nomen2!$A$1:$E$34,3,0)</f>
        <v>28112</v>
      </c>
      <c r="C1959">
        <v>2812</v>
      </c>
      <c r="D1959" t="s">
        <v>411</v>
      </c>
      <c r="E1959">
        <v>2</v>
      </c>
    </row>
    <row r="1960" spans="1:5">
      <c r="A1960" t="str">
        <f>VLOOKUP(C1960,Nomen2!$A$1:$E$34,2,0)</f>
        <v>BASSIN DE VERNON</v>
      </c>
      <c r="B1960">
        <f>VLOOKUP(C1960,Nomen2!$A$1:$E$34,3,0)</f>
        <v>28112</v>
      </c>
      <c r="C1960">
        <v>2812</v>
      </c>
      <c r="D1960" t="s">
        <v>318</v>
      </c>
      <c r="E1960">
        <v>2</v>
      </c>
    </row>
    <row r="1961" spans="1:5">
      <c r="A1961" t="str">
        <f>VLOOKUP(C1961,Nomen2!$A$1:$E$34,2,0)</f>
        <v>BASSIN DE VERNON</v>
      </c>
      <c r="B1961">
        <f>VLOOKUP(C1961,Nomen2!$A$1:$E$34,3,0)</f>
        <v>28112</v>
      </c>
      <c r="C1961">
        <v>2812</v>
      </c>
      <c r="D1961" t="s">
        <v>288</v>
      </c>
      <c r="E1961">
        <v>2</v>
      </c>
    </row>
    <row r="1962" spans="1:5">
      <c r="A1962" t="str">
        <f>VLOOKUP(C1962,Nomen2!$A$1:$E$34,2,0)</f>
        <v>BASSIN DE VERNON</v>
      </c>
      <c r="B1962">
        <f>VLOOKUP(C1962,Nomen2!$A$1:$E$34,3,0)</f>
        <v>28112</v>
      </c>
      <c r="C1962">
        <v>2812</v>
      </c>
      <c r="D1962" t="s">
        <v>460</v>
      </c>
      <c r="E1962">
        <v>2</v>
      </c>
    </row>
    <row r="1963" spans="1:5">
      <c r="A1963" t="str">
        <f>VLOOKUP(C1963,Nomen2!$A$1:$E$34,2,0)</f>
        <v>BASSIN DE VERNON</v>
      </c>
      <c r="B1963">
        <f>VLOOKUP(C1963,Nomen2!$A$1:$E$34,3,0)</f>
        <v>28112</v>
      </c>
      <c r="C1963">
        <v>2812</v>
      </c>
      <c r="D1963" t="s">
        <v>284</v>
      </c>
      <c r="E1963">
        <v>2</v>
      </c>
    </row>
    <row r="1964" spans="1:5">
      <c r="A1964" t="str">
        <f>VLOOKUP(C1964,Nomen2!$A$1:$E$34,2,0)</f>
        <v>BASSIN DE VERNON</v>
      </c>
      <c r="B1964">
        <f>VLOOKUP(C1964,Nomen2!$A$1:$E$34,3,0)</f>
        <v>28112</v>
      </c>
      <c r="C1964">
        <v>2812</v>
      </c>
      <c r="D1964" t="s">
        <v>205</v>
      </c>
      <c r="E1964">
        <v>2</v>
      </c>
    </row>
    <row r="1965" spans="1:5">
      <c r="A1965" t="str">
        <f>VLOOKUP(C1965,Nomen2!$A$1:$E$34,2,0)</f>
        <v>BASSIN DE VERNON</v>
      </c>
      <c r="B1965">
        <f>VLOOKUP(C1965,Nomen2!$A$1:$E$34,3,0)</f>
        <v>28112</v>
      </c>
      <c r="C1965">
        <v>2812</v>
      </c>
      <c r="D1965" t="s">
        <v>238</v>
      </c>
      <c r="E1965">
        <v>2</v>
      </c>
    </row>
    <row r="1966" spans="1:5">
      <c r="A1966" t="str">
        <f>VLOOKUP(C1966,Nomen2!$A$1:$E$34,2,0)</f>
        <v>BASSIN DE VERNON</v>
      </c>
      <c r="B1966">
        <f>VLOOKUP(C1966,Nomen2!$A$1:$E$34,3,0)</f>
        <v>28112</v>
      </c>
      <c r="C1966">
        <v>2812</v>
      </c>
      <c r="D1966" t="s">
        <v>216</v>
      </c>
      <c r="E1966">
        <v>2</v>
      </c>
    </row>
    <row r="1967" spans="1:5">
      <c r="A1967" t="str">
        <f>VLOOKUP(C1967,Nomen2!$A$1:$E$34,2,0)</f>
        <v>BASSIN DE VERNON</v>
      </c>
      <c r="B1967">
        <f>VLOOKUP(C1967,Nomen2!$A$1:$E$34,3,0)</f>
        <v>28112</v>
      </c>
      <c r="C1967">
        <v>2812</v>
      </c>
      <c r="D1967" t="s">
        <v>303</v>
      </c>
      <c r="E1967">
        <v>2</v>
      </c>
    </row>
    <row r="1968" spans="1:5">
      <c r="A1968" t="str">
        <f>VLOOKUP(C1968,Nomen2!$A$1:$E$34,2,0)</f>
        <v>BASSIN DE VERNON</v>
      </c>
      <c r="B1968">
        <f>VLOOKUP(C1968,Nomen2!$A$1:$E$34,3,0)</f>
        <v>28112</v>
      </c>
      <c r="C1968">
        <v>2812</v>
      </c>
      <c r="D1968" t="s">
        <v>391</v>
      </c>
      <c r="E1968">
        <v>2</v>
      </c>
    </row>
    <row r="1969" spans="1:5">
      <c r="A1969" t="str">
        <f>VLOOKUP(C1969,Nomen2!$A$1:$E$34,2,0)</f>
        <v>BASSIN DE VERNON</v>
      </c>
      <c r="B1969">
        <f>VLOOKUP(C1969,Nomen2!$A$1:$E$34,3,0)</f>
        <v>28112</v>
      </c>
      <c r="C1969">
        <v>2812</v>
      </c>
      <c r="D1969" t="s">
        <v>320</v>
      </c>
      <c r="E1969">
        <v>2</v>
      </c>
    </row>
    <row r="1970" spans="1:5">
      <c r="A1970" t="str">
        <f>VLOOKUP(C1970,Nomen2!$A$1:$E$34,2,0)</f>
        <v>BASSIN DE VERNON</v>
      </c>
      <c r="B1970">
        <f>VLOOKUP(C1970,Nomen2!$A$1:$E$34,3,0)</f>
        <v>28112</v>
      </c>
      <c r="C1970">
        <v>2812</v>
      </c>
      <c r="D1970" t="s">
        <v>361</v>
      </c>
      <c r="E1970">
        <v>2</v>
      </c>
    </row>
    <row r="1971" spans="1:5">
      <c r="A1971" t="str">
        <f>VLOOKUP(C1971,Nomen2!$A$1:$E$34,2,0)</f>
        <v>BASSIN DE VERNON</v>
      </c>
      <c r="B1971">
        <f>VLOOKUP(C1971,Nomen2!$A$1:$E$34,3,0)</f>
        <v>28112</v>
      </c>
      <c r="C1971">
        <v>2812</v>
      </c>
      <c r="D1971" t="s">
        <v>362</v>
      </c>
      <c r="E1971">
        <v>2</v>
      </c>
    </row>
    <row r="1972" spans="1:5">
      <c r="A1972" t="str">
        <f>VLOOKUP(C1972,Nomen2!$A$1:$E$34,2,0)</f>
        <v>BASSIN DE VERNON</v>
      </c>
      <c r="B1972">
        <f>VLOOKUP(C1972,Nomen2!$A$1:$E$34,3,0)</f>
        <v>28112</v>
      </c>
      <c r="C1972">
        <v>2812</v>
      </c>
      <c r="D1972" t="s">
        <v>275</v>
      </c>
      <c r="E1972">
        <v>2</v>
      </c>
    </row>
    <row r="1973" spans="1:5">
      <c r="A1973" t="str">
        <f>VLOOKUP(C1973,Nomen2!$A$1:$E$34,2,0)</f>
        <v>BASSIN DE VERNON</v>
      </c>
      <c r="B1973">
        <f>VLOOKUP(C1973,Nomen2!$A$1:$E$34,3,0)</f>
        <v>28112</v>
      </c>
      <c r="C1973">
        <v>2812</v>
      </c>
      <c r="D1973" t="s">
        <v>268</v>
      </c>
      <c r="E1973">
        <v>1</v>
      </c>
    </row>
    <row r="1974" spans="1:5">
      <c r="A1974" t="str">
        <f>VLOOKUP(C1974,Nomen2!$A$1:$E$34,2,0)</f>
        <v>BASSIN DE VERNON</v>
      </c>
      <c r="B1974">
        <f>VLOOKUP(C1974,Nomen2!$A$1:$E$34,3,0)</f>
        <v>28112</v>
      </c>
      <c r="C1974">
        <v>2812</v>
      </c>
      <c r="D1974" t="s">
        <v>476</v>
      </c>
      <c r="E1974">
        <v>1</v>
      </c>
    </row>
    <row r="1975" spans="1:5">
      <c r="A1975" t="str">
        <f>VLOOKUP(C1975,Nomen2!$A$1:$E$34,2,0)</f>
        <v>BASSIN DE VERNON</v>
      </c>
      <c r="B1975">
        <f>VLOOKUP(C1975,Nomen2!$A$1:$E$34,3,0)</f>
        <v>28112</v>
      </c>
      <c r="C1975">
        <v>2812</v>
      </c>
      <c r="D1975" t="s">
        <v>424</v>
      </c>
      <c r="E1975">
        <v>1</v>
      </c>
    </row>
    <row r="1976" spans="1:5">
      <c r="A1976" t="str">
        <f>VLOOKUP(C1976,Nomen2!$A$1:$E$34,2,0)</f>
        <v>BASSIN DE VERNON</v>
      </c>
      <c r="B1976">
        <f>VLOOKUP(C1976,Nomen2!$A$1:$E$34,3,0)</f>
        <v>28112</v>
      </c>
      <c r="C1976">
        <v>2812</v>
      </c>
      <c r="D1976" t="s">
        <v>339</v>
      </c>
      <c r="E1976">
        <v>1</v>
      </c>
    </row>
    <row r="1977" spans="1:5">
      <c r="A1977" t="str">
        <f>VLOOKUP(C1977,Nomen2!$A$1:$E$34,2,0)</f>
        <v>BASSIN DE VERNON</v>
      </c>
      <c r="B1977">
        <f>VLOOKUP(C1977,Nomen2!$A$1:$E$34,3,0)</f>
        <v>28112</v>
      </c>
      <c r="C1977">
        <v>2812</v>
      </c>
      <c r="D1977" t="s">
        <v>479</v>
      </c>
      <c r="E1977">
        <v>1</v>
      </c>
    </row>
    <row r="1978" spans="1:5">
      <c r="A1978" t="str">
        <f>VLOOKUP(C1978,Nomen2!$A$1:$E$34,2,0)</f>
        <v>BASSIN DE VERNON</v>
      </c>
      <c r="B1978">
        <f>VLOOKUP(C1978,Nomen2!$A$1:$E$34,3,0)</f>
        <v>28112</v>
      </c>
      <c r="C1978">
        <v>2812</v>
      </c>
      <c r="D1978" t="s">
        <v>427</v>
      </c>
      <c r="E1978">
        <v>1</v>
      </c>
    </row>
    <row r="1979" spans="1:5">
      <c r="A1979" t="str">
        <f>VLOOKUP(C1979,Nomen2!$A$1:$E$34,2,0)</f>
        <v>BASSIN DE VERNON</v>
      </c>
      <c r="B1979">
        <f>VLOOKUP(C1979,Nomen2!$A$1:$E$34,3,0)</f>
        <v>28112</v>
      </c>
      <c r="C1979">
        <v>2812</v>
      </c>
      <c r="D1979" t="s">
        <v>237</v>
      </c>
      <c r="E1979">
        <v>1</v>
      </c>
    </row>
    <row r="1980" spans="1:5">
      <c r="A1980" t="str">
        <f>VLOOKUP(C1980,Nomen2!$A$1:$E$34,2,0)</f>
        <v>BASSIN DE VERNON</v>
      </c>
      <c r="B1980">
        <f>VLOOKUP(C1980,Nomen2!$A$1:$E$34,3,0)</f>
        <v>28112</v>
      </c>
      <c r="C1980">
        <v>2812</v>
      </c>
      <c r="D1980" t="s">
        <v>400</v>
      </c>
      <c r="E1980">
        <v>1</v>
      </c>
    </row>
    <row r="1981" spans="1:5">
      <c r="A1981" t="str">
        <f>VLOOKUP(C1981,Nomen2!$A$1:$E$34,2,0)</f>
        <v>BASSIN DE VERNON</v>
      </c>
      <c r="B1981">
        <f>VLOOKUP(C1981,Nomen2!$A$1:$E$34,3,0)</f>
        <v>28112</v>
      </c>
      <c r="C1981">
        <v>2812</v>
      </c>
      <c r="D1981" t="s">
        <v>210</v>
      </c>
      <c r="E1981">
        <v>1</v>
      </c>
    </row>
    <row r="1982" spans="1:5">
      <c r="A1982" t="str">
        <f>VLOOKUP(C1982,Nomen2!$A$1:$E$34,2,0)</f>
        <v>BASSIN DE VERNON</v>
      </c>
      <c r="B1982">
        <f>VLOOKUP(C1982,Nomen2!$A$1:$E$34,3,0)</f>
        <v>28112</v>
      </c>
      <c r="C1982">
        <v>2812</v>
      </c>
      <c r="D1982" t="s">
        <v>311</v>
      </c>
      <c r="E1982">
        <v>1</v>
      </c>
    </row>
    <row r="1983" spans="1:5">
      <c r="A1983" t="str">
        <f>VLOOKUP(C1983,Nomen2!$A$1:$E$34,2,0)</f>
        <v>BASSIN DE VERNON</v>
      </c>
      <c r="B1983">
        <f>VLOOKUP(C1983,Nomen2!$A$1:$E$34,3,0)</f>
        <v>28112</v>
      </c>
      <c r="C1983">
        <v>2812</v>
      </c>
      <c r="D1983" t="s">
        <v>292</v>
      </c>
      <c r="E1983">
        <v>1</v>
      </c>
    </row>
    <row r="1984" spans="1:5">
      <c r="A1984" t="str">
        <f>VLOOKUP(C1984,Nomen2!$A$1:$E$34,2,0)</f>
        <v>BASSIN DE VERNON</v>
      </c>
      <c r="B1984">
        <f>VLOOKUP(C1984,Nomen2!$A$1:$E$34,3,0)</f>
        <v>28112</v>
      </c>
      <c r="C1984">
        <v>2812</v>
      </c>
      <c r="D1984" t="s">
        <v>369</v>
      </c>
      <c r="E1984">
        <v>1</v>
      </c>
    </row>
    <row r="1985" spans="1:5">
      <c r="A1985" t="str">
        <f>VLOOKUP(C1985,Nomen2!$A$1:$E$34,2,0)</f>
        <v>BASSIN DE VERNON</v>
      </c>
      <c r="B1985">
        <f>VLOOKUP(C1985,Nomen2!$A$1:$E$34,3,0)</f>
        <v>28112</v>
      </c>
      <c r="C1985">
        <v>2812</v>
      </c>
      <c r="D1985" t="s">
        <v>342</v>
      </c>
      <c r="E1985">
        <v>1</v>
      </c>
    </row>
    <row r="1986" spans="1:5">
      <c r="A1986" t="str">
        <f>VLOOKUP(C1986,Nomen2!$A$1:$E$34,2,0)</f>
        <v>BASSIN DE VERNON</v>
      </c>
      <c r="B1986">
        <f>VLOOKUP(C1986,Nomen2!$A$1:$E$34,3,0)</f>
        <v>28112</v>
      </c>
      <c r="C1986">
        <v>2812</v>
      </c>
      <c r="D1986" t="s">
        <v>263</v>
      </c>
      <c r="E1986">
        <v>1</v>
      </c>
    </row>
    <row r="1987" spans="1:5">
      <c r="A1987" t="str">
        <f>VLOOKUP(C1987,Nomen2!$A$1:$E$34,2,0)</f>
        <v>BASSIN DE VERNON</v>
      </c>
      <c r="B1987">
        <f>VLOOKUP(C1987,Nomen2!$A$1:$E$34,3,0)</f>
        <v>28112</v>
      </c>
      <c r="C1987">
        <v>2812</v>
      </c>
      <c r="D1987" t="s">
        <v>312</v>
      </c>
      <c r="E1987">
        <v>1</v>
      </c>
    </row>
    <row r="1988" spans="1:5">
      <c r="A1988" t="str">
        <f>VLOOKUP(C1988,Nomen2!$A$1:$E$34,2,0)</f>
        <v>BASSIN DE VERNON</v>
      </c>
      <c r="B1988">
        <f>VLOOKUP(C1988,Nomen2!$A$1:$E$34,3,0)</f>
        <v>28112</v>
      </c>
      <c r="C1988">
        <v>2812</v>
      </c>
      <c r="D1988" t="s">
        <v>270</v>
      </c>
      <c r="E1988">
        <v>1</v>
      </c>
    </row>
    <row r="1989" spans="1:5">
      <c r="A1989" t="str">
        <f>VLOOKUP(C1989,Nomen2!$A$1:$E$34,2,0)</f>
        <v>BASSIN DE VERNON</v>
      </c>
      <c r="B1989">
        <f>VLOOKUP(C1989,Nomen2!$A$1:$E$34,3,0)</f>
        <v>28112</v>
      </c>
      <c r="C1989">
        <v>2812</v>
      </c>
      <c r="D1989" t="s">
        <v>245</v>
      </c>
      <c r="E1989">
        <v>1</v>
      </c>
    </row>
    <row r="1990" spans="1:5">
      <c r="A1990" t="str">
        <f>VLOOKUP(C1990,Nomen2!$A$1:$E$34,2,0)</f>
        <v>BASSIN DE VERNON</v>
      </c>
      <c r="B1990">
        <f>VLOOKUP(C1990,Nomen2!$A$1:$E$34,3,0)</f>
        <v>28112</v>
      </c>
      <c r="C1990">
        <v>2812</v>
      </c>
      <c r="D1990" t="s">
        <v>402</v>
      </c>
      <c r="E1990">
        <v>1</v>
      </c>
    </row>
    <row r="1991" spans="1:5">
      <c r="A1991" t="str">
        <f>VLOOKUP(C1991,Nomen2!$A$1:$E$34,2,0)</f>
        <v>BASSIN DE VERNON</v>
      </c>
      <c r="B1991">
        <f>VLOOKUP(C1991,Nomen2!$A$1:$E$34,3,0)</f>
        <v>28112</v>
      </c>
      <c r="C1991">
        <v>2812</v>
      </c>
      <c r="D1991" t="s">
        <v>498</v>
      </c>
      <c r="E1991">
        <v>1</v>
      </c>
    </row>
    <row r="1992" spans="1:5">
      <c r="A1992" t="str">
        <f>VLOOKUP(C1992,Nomen2!$A$1:$E$34,2,0)</f>
        <v>BASSIN DE VERNON</v>
      </c>
      <c r="B1992">
        <f>VLOOKUP(C1992,Nomen2!$A$1:$E$34,3,0)</f>
        <v>28112</v>
      </c>
      <c r="C1992">
        <v>2812</v>
      </c>
      <c r="D1992" t="s">
        <v>208</v>
      </c>
      <c r="E1992">
        <v>1</v>
      </c>
    </row>
    <row r="1993" spans="1:5">
      <c r="A1993" t="str">
        <f>VLOOKUP(C1993,Nomen2!$A$1:$E$34,2,0)</f>
        <v>BASSIN DE VERNON</v>
      </c>
      <c r="B1993">
        <f>VLOOKUP(C1993,Nomen2!$A$1:$E$34,3,0)</f>
        <v>28112</v>
      </c>
      <c r="C1993">
        <v>2812</v>
      </c>
      <c r="D1993" t="s">
        <v>332</v>
      </c>
      <c r="E1993">
        <v>1</v>
      </c>
    </row>
    <row r="1994" spans="1:5">
      <c r="A1994" t="str">
        <f>VLOOKUP(C1994,Nomen2!$A$1:$E$34,2,0)</f>
        <v>BASSIN DE VERNON</v>
      </c>
      <c r="B1994">
        <f>VLOOKUP(C1994,Nomen2!$A$1:$E$34,3,0)</f>
        <v>28112</v>
      </c>
      <c r="C1994">
        <v>2812</v>
      </c>
      <c r="D1994" t="s">
        <v>235</v>
      </c>
      <c r="E1994">
        <v>1</v>
      </c>
    </row>
    <row r="1995" spans="1:5">
      <c r="A1995" t="str">
        <f>VLOOKUP(C1995,Nomen2!$A$1:$E$34,2,0)</f>
        <v>BASSIN DE VERNON</v>
      </c>
      <c r="B1995">
        <f>VLOOKUP(C1995,Nomen2!$A$1:$E$34,3,0)</f>
        <v>28112</v>
      </c>
      <c r="C1995">
        <v>2812</v>
      </c>
      <c r="D1995" t="s">
        <v>442</v>
      </c>
      <c r="E1995">
        <v>1</v>
      </c>
    </row>
    <row r="1996" spans="1:5">
      <c r="A1996" t="str">
        <f>VLOOKUP(C1996,Nomen2!$A$1:$E$34,2,0)</f>
        <v>BASSIN DE VERNON</v>
      </c>
      <c r="B1996">
        <f>VLOOKUP(C1996,Nomen2!$A$1:$E$34,3,0)</f>
        <v>28112</v>
      </c>
      <c r="C1996">
        <v>2812</v>
      </c>
      <c r="D1996" t="s">
        <v>295</v>
      </c>
      <c r="E1996">
        <v>1</v>
      </c>
    </row>
    <row r="1997" spans="1:5">
      <c r="A1997" t="str">
        <f>VLOOKUP(C1997,Nomen2!$A$1:$E$34,2,0)</f>
        <v>BASSIN DE VERNON</v>
      </c>
      <c r="B1997">
        <f>VLOOKUP(C1997,Nomen2!$A$1:$E$34,3,0)</f>
        <v>28112</v>
      </c>
      <c r="C1997">
        <v>2812</v>
      </c>
      <c r="D1997" t="s">
        <v>202</v>
      </c>
      <c r="E1997">
        <v>1</v>
      </c>
    </row>
    <row r="1998" spans="1:5">
      <c r="A1998" t="str">
        <f>VLOOKUP(C1998,Nomen2!$A$1:$E$34,2,0)</f>
        <v>BASSIN DE VERNON</v>
      </c>
      <c r="B1998">
        <f>VLOOKUP(C1998,Nomen2!$A$1:$E$34,3,0)</f>
        <v>28112</v>
      </c>
      <c r="C1998">
        <v>2812</v>
      </c>
      <c r="D1998" t="s">
        <v>508</v>
      </c>
      <c r="E1998">
        <v>1</v>
      </c>
    </row>
    <row r="1999" spans="1:5">
      <c r="A1999" t="str">
        <f>VLOOKUP(C1999,Nomen2!$A$1:$E$34,2,0)</f>
        <v>BASSIN DE VERNON</v>
      </c>
      <c r="B1999">
        <f>VLOOKUP(C1999,Nomen2!$A$1:$E$34,3,0)</f>
        <v>28112</v>
      </c>
      <c r="C1999">
        <v>2812</v>
      </c>
      <c r="D1999" t="s">
        <v>405</v>
      </c>
      <c r="E1999">
        <v>1</v>
      </c>
    </row>
    <row r="2000" spans="1:5">
      <c r="A2000" t="str">
        <f>VLOOKUP(C2000,Nomen2!$A$1:$E$34,2,0)</f>
        <v>BASSIN DE VERNON</v>
      </c>
      <c r="B2000">
        <f>VLOOKUP(C2000,Nomen2!$A$1:$E$34,3,0)</f>
        <v>28112</v>
      </c>
      <c r="C2000">
        <v>2812</v>
      </c>
      <c r="D2000" t="s">
        <v>260</v>
      </c>
      <c r="E2000">
        <v>1</v>
      </c>
    </row>
    <row r="2001" spans="1:5">
      <c r="A2001" t="str">
        <f>VLOOKUP(C2001,Nomen2!$A$1:$E$34,2,0)</f>
        <v>BASSIN DE VERNON</v>
      </c>
      <c r="B2001">
        <f>VLOOKUP(C2001,Nomen2!$A$1:$E$34,3,0)</f>
        <v>28112</v>
      </c>
      <c r="C2001">
        <v>2812</v>
      </c>
      <c r="D2001" t="s">
        <v>512</v>
      </c>
      <c r="E2001">
        <v>1</v>
      </c>
    </row>
    <row r="2002" spans="1:5">
      <c r="A2002" t="str">
        <f>VLOOKUP(C2002,Nomen2!$A$1:$E$34,2,0)</f>
        <v>BASSIN DE VERNON</v>
      </c>
      <c r="B2002">
        <f>VLOOKUP(C2002,Nomen2!$A$1:$E$34,3,0)</f>
        <v>28112</v>
      </c>
      <c r="C2002">
        <v>2812</v>
      </c>
      <c r="D2002" t="s">
        <v>349</v>
      </c>
      <c r="E2002">
        <v>1</v>
      </c>
    </row>
    <row r="2003" spans="1:5">
      <c r="A2003" t="str">
        <f>VLOOKUP(C2003,Nomen2!$A$1:$E$34,2,0)</f>
        <v>BASSIN DE VERNON</v>
      </c>
      <c r="B2003">
        <f>VLOOKUP(C2003,Nomen2!$A$1:$E$34,3,0)</f>
        <v>28112</v>
      </c>
      <c r="C2003">
        <v>2812</v>
      </c>
      <c r="D2003" t="s">
        <v>444</v>
      </c>
      <c r="E2003">
        <v>1</v>
      </c>
    </row>
    <row r="2004" spans="1:5">
      <c r="A2004" t="str">
        <f>VLOOKUP(C2004,Nomen2!$A$1:$E$34,2,0)</f>
        <v>BASSIN DE VERNON</v>
      </c>
      <c r="B2004">
        <f>VLOOKUP(C2004,Nomen2!$A$1:$E$34,3,0)</f>
        <v>28112</v>
      </c>
      <c r="C2004">
        <v>2812</v>
      </c>
      <c r="D2004" t="s">
        <v>273</v>
      </c>
      <c r="E2004">
        <v>1</v>
      </c>
    </row>
    <row r="2005" spans="1:5">
      <c r="A2005" t="str">
        <f>VLOOKUP(C2005,Nomen2!$A$1:$E$34,2,0)</f>
        <v>BASSIN DE VERNON</v>
      </c>
      <c r="B2005">
        <f>VLOOKUP(C2005,Nomen2!$A$1:$E$34,3,0)</f>
        <v>28112</v>
      </c>
      <c r="C2005">
        <v>2812</v>
      </c>
      <c r="D2005" t="s">
        <v>377</v>
      </c>
      <c r="E2005">
        <v>1</v>
      </c>
    </row>
    <row r="2006" spans="1:5">
      <c r="A2006" t="str">
        <f>VLOOKUP(C2006,Nomen2!$A$1:$E$34,2,0)</f>
        <v>BASSIN DE VERNON</v>
      </c>
      <c r="B2006">
        <f>VLOOKUP(C2006,Nomen2!$A$1:$E$34,3,0)</f>
        <v>28112</v>
      </c>
      <c r="C2006">
        <v>2812</v>
      </c>
      <c r="D2006" t="s">
        <v>247</v>
      </c>
      <c r="E2006">
        <v>1</v>
      </c>
    </row>
    <row r="2007" spans="1:5">
      <c r="A2007" t="str">
        <f>VLOOKUP(C2007,Nomen2!$A$1:$E$34,2,0)</f>
        <v>BASSIN DE VERNON</v>
      </c>
      <c r="B2007">
        <f>VLOOKUP(C2007,Nomen2!$A$1:$E$34,3,0)</f>
        <v>28112</v>
      </c>
      <c r="C2007">
        <v>2812</v>
      </c>
      <c r="D2007" t="s">
        <v>579</v>
      </c>
      <c r="E2007">
        <v>1</v>
      </c>
    </row>
    <row r="2008" spans="1:5">
      <c r="A2008" t="str">
        <f>VLOOKUP(C2008,Nomen2!$A$1:$E$34,2,0)</f>
        <v>BASSIN DE VERNON</v>
      </c>
      <c r="B2008">
        <f>VLOOKUP(C2008,Nomen2!$A$1:$E$34,3,0)</f>
        <v>28112</v>
      </c>
      <c r="C2008">
        <v>2812</v>
      </c>
      <c r="D2008" t="s">
        <v>351</v>
      </c>
      <c r="E2008">
        <v>1</v>
      </c>
    </row>
    <row r="2009" spans="1:5">
      <c r="A2009" t="str">
        <f>VLOOKUP(C2009,Nomen2!$A$1:$E$34,2,0)</f>
        <v>BASSIN DE VERNON</v>
      </c>
      <c r="B2009">
        <f>VLOOKUP(C2009,Nomen2!$A$1:$E$34,3,0)</f>
        <v>28112</v>
      </c>
      <c r="C2009">
        <v>2812</v>
      </c>
      <c r="D2009" t="s">
        <v>447</v>
      </c>
      <c r="E2009">
        <v>1</v>
      </c>
    </row>
    <row r="2010" spans="1:5">
      <c r="A2010" t="str">
        <f>VLOOKUP(C2010,Nomen2!$A$1:$E$34,2,0)</f>
        <v>BASSIN DE VERNON</v>
      </c>
      <c r="B2010">
        <f>VLOOKUP(C2010,Nomen2!$A$1:$E$34,3,0)</f>
        <v>28112</v>
      </c>
      <c r="C2010">
        <v>2812</v>
      </c>
      <c r="D2010" t="s">
        <v>407</v>
      </c>
      <c r="E2010">
        <v>1</v>
      </c>
    </row>
    <row r="2011" spans="1:5">
      <c r="A2011" t="str">
        <f>VLOOKUP(C2011,Nomen2!$A$1:$E$34,2,0)</f>
        <v>BASSIN DE VERNON</v>
      </c>
      <c r="B2011">
        <f>VLOOKUP(C2011,Nomen2!$A$1:$E$34,3,0)</f>
        <v>28112</v>
      </c>
      <c r="C2011">
        <v>2812</v>
      </c>
      <c r="D2011" t="s">
        <v>379</v>
      </c>
      <c r="E2011">
        <v>1</v>
      </c>
    </row>
    <row r="2012" spans="1:5">
      <c r="A2012" t="str">
        <f>VLOOKUP(C2012,Nomen2!$A$1:$E$34,2,0)</f>
        <v>BASSIN DE VERNON</v>
      </c>
      <c r="B2012">
        <f>VLOOKUP(C2012,Nomen2!$A$1:$E$34,3,0)</f>
        <v>28112</v>
      </c>
      <c r="C2012">
        <v>2812</v>
      </c>
      <c r="D2012" t="s">
        <v>278</v>
      </c>
      <c r="E2012">
        <v>1</v>
      </c>
    </row>
    <row r="2013" spans="1:5">
      <c r="A2013" t="str">
        <f>VLOOKUP(C2013,Nomen2!$A$1:$E$34,2,0)</f>
        <v>BASSIN DE VERNON</v>
      </c>
      <c r="B2013">
        <f>VLOOKUP(C2013,Nomen2!$A$1:$E$34,3,0)</f>
        <v>28112</v>
      </c>
      <c r="C2013">
        <v>2812</v>
      </c>
      <c r="D2013" t="s">
        <v>279</v>
      </c>
      <c r="E2013">
        <v>1</v>
      </c>
    </row>
    <row r="2014" spans="1:5">
      <c r="A2014" t="str">
        <f>VLOOKUP(C2014,Nomen2!$A$1:$E$34,2,0)</f>
        <v>BASSIN DE VERNON</v>
      </c>
      <c r="B2014">
        <f>VLOOKUP(C2014,Nomen2!$A$1:$E$34,3,0)</f>
        <v>28112</v>
      </c>
      <c r="C2014">
        <v>2812</v>
      </c>
      <c r="D2014" t="s">
        <v>449</v>
      </c>
      <c r="E2014">
        <v>1</v>
      </c>
    </row>
    <row r="2015" spans="1:5">
      <c r="A2015" t="str">
        <f>VLOOKUP(C2015,Nomen2!$A$1:$E$34,2,0)</f>
        <v>BASSIN DE VERNON</v>
      </c>
      <c r="B2015">
        <f>VLOOKUP(C2015,Nomen2!$A$1:$E$34,3,0)</f>
        <v>28112</v>
      </c>
      <c r="C2015">
        <v>2812</v>
      </c>
      <c r="D2015" t="s">
        <v>520</v>
      </c>
      <c r="E2015">
        <v>1</v>
      </c>
    </row>
    <row r="2016" spans="1:5">
      <c r="A2016" t="str">
        <f>VLOOKUP(C2016,Nomen2!$A$1:$E$34,2,0)</f>
        <v>BASSIN DE VERNON</v>
      </c>
      <c r="B2016">
        <f>VLOOKUP(C2016,Nomen2!$A$1:$E$34,3,0)</f>
        <v>28112</v>
      </c>
      <c r="C2016">
        <v>2812</v>
      </c>
      <c r="D2016" t="s">
        <v>628</v>
      </c>
      <c r="E2016">
        <v>1</v>
      </c>
    </row>
    <row r="2017" spans="1:5">
      <c r="A2017" t="str">
        <f>VLOOKUP(C2017,Nomen2!$A$1:$E$34,2,0)</f>
        <v>BASSIN DE VERNON</v>
      </c>
      <c r="B2017">
        <f>VLOOKUP(C2017,Nomen2!$A$1:$E$34,3,0)</f>
        <v>28112</v>
      </c>
      <c r="C2017">
        <v>2812</v>
      </c>
      <c r="D2017" t="s">
        <v>286</v>
      </c>
      <c r="E2017">
        <v>1</v>
      </c>
    </row>
    <row r="2018" spans="1:5">
      <c r="A2018" t="str">
        <f>VLOOKUP(C2018,Nomen2!$A$1:$E$34,2,0)</f>
        <v>BASSIN DE VERNON</v>
      </c>
      <c r="B2018">
        <f>VLOOKUP(C2018,Nomen2!$A$1:$E$34,3,0)</f>
        <v>28112</v>
      </c>
      <c r="C2018">
        <v>2812</v>
      </c>
      <c r="D2018" t="s">
        <v>261</v>
      </c>
      <c r="E2018">
        <v>1</v>
      </c>
    </row>
    <row r="2019" spans="1:5">
      <c r="A2019" t="str">
        <f>VLOOKUP(C2019,Nomen2!$A$1:$E$34,2,0)</f>
        <v>BASSIN DE VERNON</v>
      </c>
      <c r="B2019">
        <f>VLOOKUP(C2019,Nomen2!$A$1:$E$34,3,0)</f>
        <v>28112</v>
      </c>
      <c r="C2019">
        <v>2812</v>
      </c>
      <c r="D2019" t="s">
        <v>589</v>
      </c>
      <c r="E2019">
        <v>1</v>
      </c>
    </row>
    <row r="2020" spans="1:5">
      <c r="A2020" t="str">
        <f>VLOOKUP(C2020,Nomen2!$A$1:$E$34,2,0)</f>
        <v>BASSIN DE VERNON</v>
      </c>
      <c r="B2020">
        <f>VLOOKUP(C2020,Nomen2!$A$1:$E$34,3,0)</f>
        <v>28112</v>
      </c>
      <c r="C2020">
        <v>2812</v>
      </c>
      <c r="D2020" t="s">
        <v>281</v>
      </c>
      <c r="E2020">
        <v>1</v>
      </c>
    </row>
    <row r="2021" spans="1:5">
      <c r="A2021" t="str">
        <f>VLOOKUP(C2021,Nomen2!$A$1:$E$34,2,0)</f>
        <v>BASSIN DE VERNON</v>
      </c>
      <c r="B2021">
        <f>VLOOKUP(C2021,Nomen2!$A$1:$E$34,3,0)</f>
        <v>28112</v>
      </c>
      <c r="C2021">
        <v>2812</v>
      </c>
      <c r="D2021" t="s">
        <v>382</v>
      </c>
      <c r="E2021">
        <v>1</v>
      </c>
    </row>
    <row r="2022" spans="1:5">
      <c r="A2022" t="str">
        <f>VLOOKUP(C2022,Nomen2!$A$1:$E$34,2,0)</f>
        <v>BASSIN DE VERNON</v>
      </c>
      <c r="B2022">
        <f>VLOOKUP(C2022,Nomen2!$A$1:$E$34,3,0)</f>
        <v>28112</v>
      </c>
      <c r="C2022">
        <v>2812</v>
      </c>
      <c r="D2022" t="s">
        <v>307</v>
      </c>
      <c r="E2022">
        <v>1</v>
      </c>
    </row>
    <row r="2023" spans="1:5">
      <c r="A2023" t="str">
        <f>VLOOKUP(C2023,Nomen2!$A$1:$E$34,2,0)</f>
        <v>BASSIN DE VERNON</v>
      </c>
      <c r="B2023">
        <f>VLOOKUP(C2023,Nomen2!$A$1:$E$34,3,0)</f>
        <v>28112</v>
      </c>
      <c r="C2023">
        <v>2812</v>
      </c>
      <c r="D2023" t="s">
        <v>200</v>
      </c>
      <c r="E2023">
        <v>1</v>
      </c>
    </row>
    <row r="2024" spans="1:5">
      <c r="A2024" t="str">
        <f>VLOOKUP(C2024,Nomen2!$A$1:$E$34,2,0)</f>
        <v>BASSIN DE VERNON</v>
      </c>
      <c r="B2024">
        <f>VLOOKUP(C2024,Nomen2!$A$1:$E$34,3,0)</f>
        <v>28112</v>
      </c>
      <c r="C2024">
        <v>2812</v>
      </c>
      <c r="D2024" t="s">
        <v>383</v>
      </c>
      <c r="E2024">
        <v>1</v>
      </c>
    </row>
    <row r="2025" spans="1:5">
      <c r="A2025" t="str">
        <f>VLOOKUP(C2025,Nomen2!$A$1:$E$34,2,0)</f>
        <v>BASSIN DE VERNON</v>
      </c>
      <c r="B2025">
        <f>VLOOKUP(C2025,Nomen2!$A$1:$E$34,3,0)</f>
        <v>28112</v>
      </c>
      <c r="C2025">
        <v>2812</v>
      </c>
      <c r="D2025" t="s">
        <v>274</v>
      </c>
      <c r="E2025">
        <v>1</v>
      </c>
    </row>
    <row r="2026" spans="1:5">
      <c r="A2026" t="str">
        <f>VLOOKUP(C2026,Nomen2!$A$1:$E$34,2,0)</f>
        <v>BASSIN DE VERNON</v>
      </c>
      <c r="B2026">
        <f>VLOOKUP(C2026,Nomen2!$A$1:$E$34,3,0)</f>
        <v>28112</v>
      </c>
      <c r="C2026">
        <v>2812</v>
      </c>
      <c r="D2026" t="s">
        <v>528</v>
      </c>
      <c r="E2026">
        <v>1</v>
      </c>
    </row>
    <row r="2027" spans="1:5">
      <c r="A2027" t="str">
        <f>VLOOKUP(C2027,Nomen2!$A$1:$E$34,2,0)</f>
        <v>BASSIN DE VERNON</v>
      </c>
      <c r="B2027">
        <f>VLOOKUP(C2027,Nomen2!$A$1:$E$34,3,0)</f>
        <v>28112</v>
      </c>
      <c r="C2027">
        <v>2812</v>
      </c>
      <c r="D2027" t="s">
        <v>302</v>
      </c>
      <c r="E2027">
        <v>1</v>
      </c>
    </row>
    <row r="2028" spans="1:5">
      <c r="A2028" t="str">
        <f>VLOOKUP(C2028,Nomen2!$A$1:$E$34,2,0)</f>
        <v>BASSIN DE VERNON</v>
      </c>
      <c r="B2028">
        <f>VLOOKUP(C2028,Nomen2!$A$1:$E$34,3,0)</f>
        <v>28112</v>
      </c>
      <c r="C2028">
        <v>2812</v>
      </c>
      <c r="D2028" t="s">
        <v>287</v>
      </c>
      <c r="E2028">
        <v>1</v>
      </c>
    </row>
    <row r="2029" spans="1:5">
      <c r="A2029" t="str">
        <f>VLOOKUP(C2029,Nomen2!$A$1:$E$34,2,0)</f>
        <v>BASSIN DE VERNON</v>
      </c>
      <c r="B2029">
        <f>VLOOKUP(C2029,Nomen2!$A$1:$E$34,3,0)</f>
        <v>28112</v>
      </c>
      <c r="C2029">
        <v>2812</v>
      </c>
      <c r="D2029" t="s">
        <v>248</v>
      </c>
      <c r="E2029">
        <v>1</v>
      </c>
    </row>
    <row r="2030" spans="1:5">
      <c r="A2030" t="str">
        <f>VLOOKUP(C2030,Nomen2!$A$1:$E$34,2,0)</f>
        <v>BASSIN DE VERNON</v>
      </c>
      <c r="B2030">
        <f>VLOOKUP(C2030,Nomen2!$A$1:$E$34,3,0)</f>
        <v>28112</v>
      </c>
      <c r="C2030">
        <v>2812</v>
      </c>
      <c r="D2030" t="s">
        <v>253</v>
      </c>
      <c r="E2030">
        <v>1</v>
      </c>
    </row>
    <row r="2031" spans="1:5">
      <c r="A2031" t="str">
        <f>VLOOKUP(C2031,Nomen2!$A$1:$E$34,2,0)</f>
        <v>BASSIN DE VERNON</v>
      </c>
      <c r="B2031">
        <f>VLOOKUP(C2031,Nomen2!$A$1:$E$34,3,0)</f>
        <v>28112</v>
      </c>
      <c r="C2031">
        <v>2812</v>
      </c>
      <c r="D2031" t="s">
        <v>536</v>
      </c>
      <c r="E2031">
        <v>1</v>
      </c>
    </row>
    <row r="2032" spans="1:5">
      <c r="A2032" t="str">
        <f>VLOOKUP(C2032,Nomen2!$A$1:$E$34,2,0)</f>
        <v>BASSIN DE VERNON</v>
      </c>
      <c r="B2032">
        <f>VLOOKUP(C2032,Nomen2!$A$1:$E$34,3,0)</f>
        <v>28112</v>
      </c>
      <c r="C2032">
        <v>2812</v>
      </c>
      <c r="D2032" t="s">
        <v>319</v>
      </c>
      <c r="E2032">
        <v>1</v>
      </c>
    </row>
    <row r="2033" spans="1:5">
      <c r="A2033" t="str">
        <f>VLOOKUP(C2033,Nomen2!$A$1:$E$34,2,0)</f>
        <v>BASSIN DE VERNON</v>
      </c>
      <c r="B2033">
        <f>VLOOKUP(C2033,Nomen2!$A$1:$E$34,3,0)</f>
        <v>28112</v>
      </c>
      <c r="C2033">
        <v>2812</v>
      </c>
      <c r="D2033" t="s">
        <v>308</v>
      </c>
      <c r="E2033">
        <v>1</v>
      </c>
    </row>
    <row r="2034" spans="1:5">
      <c r="A2034" t="str">
        <f>VLOOKUP(C2034,Nomen2!$A$1:$E$34,2,0)</f>
        <v>BASSIN DE VERNON</v>
      </c>
      <c r="B2034">
        <f>VLOOKUP(C2034,Nomen2!$A$1:$E$34,3,0)</f>
        <v>28112</v>
      </c>
      <c r="C2034">
        <v>2812</v>
      </c>
      <c r="D2034" t="s">
        <v>538</v>
      </c>
      <c r="E2034">
        <v>1</v>
      </c>
    </row>
    <row r="2035" spans="1:5">
      <c r="A2035" t="str">
        <f>VLOOKUP(C2035,Nomen2!$A$1:$E$34,2,0)</f>
        <v>BASSIN DE VERNON</v>
      </c>
      <c r="B2035">
        <f>VLOOKUP(C2035,Nomen2!$A$1:$E$34,3,0)</f>
        <v>28112</v>
      </c>
      <c r="C2035">
        <v>2812</v>
      </c>
      <c r="D2035" t="s">
        <v>412</v>
      </c>
      <c r="E2035">
        <v>1</v>
      </c>
    </row>
    <row r="2036" spans="1:5">
      <c r="A2036" t="str">
        <f>VLOOKUP(C2036,Nomen2!$A$1:$E$34,2,0)</f>
        <v>BASSIN DE VERNON</v>
      </c>
      <c r="B2036">
        <f>VLOOKUP(C2036,Nomen2!$A$1:$E$34,3,0)</f>
        <v>28112</v>
      </c>
      <c r="C2036">
        <v>2812</v>
      </c>
      <c r="D2036" t="s">
        <v>289</v>
      </c>
      <c r="E2036">
        <v>1</v>
      </c>
    </row>
    <row r="2037" spans="1:5">
      <c r="A2037" t="str">
        <f>VLOOKUP(C2037,Nomen2!$A$1:$E$34,2,0)</f>
        <v>BASSIN DE VERNON</v>
      </c>
      <c r="B2037">
        <f>VLOOKUP(C2037,Nomen2!$A$1:$E$34,3,0)</f>
        <v>28112</v>
      </c>
      <c r="C2037">
        <v>2812</v>
      </c>
      <c r="D2037" t="s">
        <v>464</v>
      </c>
      <c r="E2037">
        <v>1</v>
      </c>
    </row>
    <row r="2038" spans="1:5">
      <c r="A2038" t="str">
        <f>VLOOKUP(C2038,Nomen2!$A$1:$E$34,2,0)</f>
        <v>BASSIN DE VERNON</v>
      </c>
      <c r="B2038">
        <f>VLOOKUP(C2038,Nomen2!$A$1:$E$34,3,0)</f>
        <v>28112</v>
      </c>
      <c r="C2038">
        <v>2812</v>
      </c>
      <c r="D2038" t="s">
        <v>389</v>
      </c>
      <c r="E2038">
        <v>1</v>
      </c>
    </row>
    <row r="2039" spans="1:5">
      <c r="A2039" t="str">
        <f>VLOOKUP(C2039,Nomen2!$A$1:$E$34,2,0)</f>
        <v>BASSIN DE VERNON</v>
      </c>
      <c r="B2039">
        <f>VLOOKUP(C2039,Nomen2!$A$1:$E$34,3,0)</f>
        <v>28112</v>
      </c>
      <c r="C2039">
        <v>2812</v>
      </c>
      <c r="D2039" t="s">
        <v>466</v>
      </c>
      <c r="E2039">
        <v>1</v>
      </c>
    </row>
    <row r="2040" spans="1:5">
      <c r="A2040" t="str">
        <f>VLOOKUP(C2040,Nomen2!$A$1:$E$34,2,0)</f>
        <v>BASSIN DE VERNON</v>
      </c>
      <c r="B2040">
        <f>VLOOKUP(C2040,Nomen2!$A$1:$E$34,3,0)</f>
        <v>28112</v>
      </c>
      <c r="C2040">
        <v>2812</v>
      </c>
      <c r="D2040" t="s">
        <v>298</v>
      </c>
      <c r="E2040">
        <v>1</v>
      </c>
    </row>
    <row r="2041" spans="1:5">
      <c r="A2041" t="str">
        <f>VLOOKUP(C2041,Nomen2!$A$1:$E$34,2,0)</f>
        <v>BASSIN DE VERNON</v>
      </c>
      <c r="B2041">
        <f>VLOOKUP(C2041,Nomen2!$A$1:$E$34,3,0)</f>
        <v>28112</v>
      </c>
      <c r="C2041">
        <v>2812</v>
      </c>
      <c r="D2041" t="s">
        <v>290</v>
      </c>
      <c r="E2041">
        <v>1</v>
      </c>
    </row>
    <row r="2042" spans="1:5">
      <c r="A2042" t="str">
        <f>VLOOKUP(C2042,Nomen2!$A$1:$E$34,2,0)</f>
        <v>BASSIN DE VERNON</v>
      </c>
      <c r="B2042">
        <f>VLOOKUP(C2042,Nomen2!$A$1:$E$34,3,0)</f>
        <v>28112</v>
      </c>
      <c r="C2042">
        <v>2812</v>
      </c>
      <c r="D2042" t="s">
        <v>262</v>
      </c>
      <c r="E2042">
        <v>1</v>
      </c>
    </row>
    <row r="2043" spans="1:5">
      <c r="A2043" t="str">
        <f>VLOOKUP(C2043,Nomen2!$A$1:$E$34,2,0)</f>
        <v>BASSIN DE VERNON</v>
      </c>
      <c r="B2043">
        <f>VLOOKUP(C2043,Nomen2!$A$1:$E$34,3,0)</f>
        <v>28112</v>
      </c>
      <c r="C2043">
        <v>2812</v>
      </c>
      <c r="D2043" t="s">
        <v>244</v>
      </c>
      <c r="E2043">
        <v>1</v>
      </c>
    </row>
    <row r="2044" spans="1:5">
      <c r="A2044" t="str">
        <f>VLOOKUP(C2044,Nomen2!$A$1:$E$34,2,0)</f>
        <v>BASSIN DE VERNON</v>
      </c>
      <c r="B2044">
        <f>VLOOKUP(C2044,Nomen2!$A$1:$E$34,3,0)</f>
        <v>28112</v>
      </c>
      <c r="C2044">
        <v>2812</v>
      </c>
      <c r="D2044" t="s">
        <v>291</v>
      </c>
      <c r="E2044">
        <v>1</v>
      </c>
    </row>
    <row r="2045" spans="1:5">
      <c r="A2045" t="str">
        <f>VLOOKUP(C2045,Nomen2!$A$1:$E$34,2,0)</f>
        <v>BASSIN DE VERNON</v>
      </c>
      <c r="B2045">
        <f>VLOOKUP(C2045,Nomen2!$A$1:$E$34,3,0)</f>
        <v>28112</v>
      </c>
      <c r="C2045">
        <v>2812</v>
      </c>
      <c r="D2045" t="s">
        <v>305</v>
      </c>
      <c r="E2045">
        <v>1</v>
      </c>
    </row>
    <row r="2046" spans="1:5">
      <c r="A2046" t="str">
        <f>VLOOKUP(C2046,Nomen2!$A$1:$E$34,2,0)</f>
        <v>BASSIN DE VERNON</v>
      </c>
      <c r="B2046">
        <f>VLOOKUP(C2046,Nomen2!$A$1:$E$34,3,0)</f>
        <v>28112</v>
      </c>
      <c r="C2046">
        <v>2812</v>
      </c>
      <c r="D2046" t="s">
        <v>337</v>
      </c>
      <c r="E2046">
        <v>1</v>
      </c>
    </row>
    <row r="2047" spans="1:5">
      <c r="A2047" t="str">
        <f>VLOOKUP(C2047,Nomen2!$A$1:$E$34,2,0)</f>
        <v>BASSIN DE VERNON</v>
      </c>
      <c r="B2047">
        <f>VLOOKUP(C2047,Nomen2!$A$1:$E$34,3,0)</f>
        <v>28112</v>
      </c>
      <c r="C2047">
        <v>2812</v>
      </c>
      <c r="D2047" t="s">
        <v>553</v>
      </c>
      <c r="E2047">
        <v>1</v>
      </c>
    </row>
    <row r="2048" spans="1:5">
      <c r="A2048" t="str">
        <f>VLOOKUP(C2048,Nomen2!$A$1:$E$34,2,0)</f>
        <v>BASSIN DE VERNON</v>
      </c>
      <c r="B2048">
        <f>VLOOKUP(C2048,Nomen2!$A$1:$E$34,3,0)</f>
        <v>28112</v>
      </c>
      <c r="C2048">
        <v>2812</v>
      </c>
      <c r="D2048" t="s">
        <v>338</v>
      </c>
      <c r="E2048">
        <v>1</v>
      </c>
    </row>
    <row r="2049" spans="1:5">
      <c r="A2049" t="str">
        <f>VLOOKUP(C2049,Nomen2!$A$1:$E$34,2,0)</f>
        <v>BASSIN DE VERNON</v>
      </c>
      <c r="B2049">
        <f>VLOOKUP(C2049,Nomen2!$A$1:$E$34,3,0)</f>
        <v>28112</v>
      </c>
      <c r="C2049">
        <v>2812</v>
      </c>
      <c r="D2049" t="s">
        <v>310</v>
      </c>
      <c r="E2049">
        <v>1</v>
      </c>
    </row>
    <row r="2050" spans="1:5">
      <c r="A2050" t="str">
        <f>VLOOKUP(C2050,Nomen2!$A$1:$E$34,2,0)</f>
        <v>BASSIN DE VERNON</v>
      </c>
      <c r="B2050">
        <f>VLOOKUP(C2050,Nomen2!$A$1:$E$34,3,0)</f>
        <v>28112</v>
      </c>
      <c r="C2050">
        <v>2812</v>
      </c>
      <c r="D2050" t="s">
        <v>1216</v>
      </c>
      <c r="E2050">
        <v>1</v>
      </c>
    </row>
    <row r="2051" spans="1:5">
      <c r="A2051" t="str">
        <f>VLOOKUP(C2051,Nomen2!$A$1:$E$34,2,0)</f>
        <v>BASSIN DE VERNON</v>
      </c>
      <c r="B2051">
        <f>VLOOKUP(C2051,Nomen2!$A$1:$E$34,3,0)</f>
        <v>28112</v>
      </c>
      <c r="C2051">
        <v>2812</v>
      </c>
      <c r="D2051" t="s">
        <v>569</v>
      </c>
      <c r="E2051">
        <v>1</v>
      </c>
    </row>
    <row r="2052" spans="1:5">
      <c r="A2052" t="str">
        <f>VLOOKUP(C2052,Nomen2!$A$1:$E$34,2,0)</f>
        <v>BASSIN DE VERNON</v>
      </c>
      <c r="B2052">
        <f>VLOOKUP(C2052,Nomen2!$A$1:$E$34,3,0)</f>
        <v>28112</v>
      </c>
      <c r="C2052">
        <v>2812</v>
      </c>
      <c r="D2052" t="s">
        <v>422</v>
      </c>
      <c r="E2052">
        <v>1</v>
      </c>
    </row>
    <row r="2053" spans="1:5">
      <c r="A2053" t="str">
        <f>VLOOKUP(C2053,Nomen2!$A$1:$E$34,2,0)</f>
        <v>BASSIN DE VERNON</v>
      </c>
      <c r="B2053">
        <f>VLOOKUP(C2053,Nomen2!$A$1:$E$34,3,0)</f>
        <v>28112</v>
      </c>
      <c r="C2053">
        <v>2812</v>
      </c>
      <c r="D2053" t="s">
        <v>396</v>
      </c>
      <c r="E2053">
        <v>1</v>
      </c>
    </row>
    <row r="2054" spans="1:5">
      <c r="A2054" t="str">
        <f>VLOOKUP(C2054,Nomen2!$A$1:$E$34,2,0)</f>
        <v>BASSIN DE VERNON</v>
      </c>
      <c r="B2054">
        <f>VLOOKUP(C2054,Nomen2!$A$1:$E$34,3,0)</f>
        <v>28112</v>
      </c>
      <c r="C2054">
        <v>2812</v>
      </c>
      <c r="D2054" t="s">
        <v>473</v>
      </c>
      <c r="E2054">
        <v>1</v>
      </c>
    </row>
    <row r="2055" spans="1:5">
      <c r="A2055" t="str">
        <f>VLOOKUP(C2055,Nomen2!$A$1:$E$34,2,0)</f>
        <v>BASSIN DE VERNON</v>
      </c>
      <c r="B2055">
        <f>VLOOKUP(C2055,Nomen2!$A$1:$E$34,3,0)</f>
        <v>28112</v>
      </c>
      <c r="C2055">
        <v>2812</v>
      </c>
      <c r="D2055" t="s">
        <v>269</v>
      </c>
      <c r="E2055">
        <v>0</v>
      </c>
    </row>
    <row r="2056" spans="1:5">
      <c r="A2056" t="str">
        <f>VLOOKUP(C2056,Nomen2!$A$1:$E$34,2,0)</f>
        <v>BASSIN DE VERNON</v>
      </c>
      <c r="B2056">
        <f>VLOOKUP(C2056,Nomen2!$A$1:$E$34,3,0)</f>
        <v>28112</v>
      </c>
      <c r="C2056">
        <v>2812</v>
      </c>
      <c r="D2056" t="s">
        <v>426</v>
      </c>
      <c r="E2056">
        <v>0</v>
      </c>
    </row>
    <row r="2057" spans="1:5">
      <c r="A2057" t="str">
        <f>VLOOKUP(C2057,Nomen2!$A$1:$E$34,2,0)</f>
        <v>BASSIN DE VERNON</v>
      </c>
      <c r="B2057">
        <f>VLOOKUP(C2057,Nomen2!$A$1:$E$34,3,0)</f>
        <v>28112</v>
      </c>
      <c r="C2057">
        <v>2812</v>
      </c>
      <c r="D2057" t="s">
        <v>212</v>
      </c>
      <c r="E2057">
        <v>0</v>
      </c>
    </row>
    <row r="2058" spans="1:5">
      <c r="A2058" t="str">
        <f>VLOOKUP(C2058,Nomen2!$A$1:$E$34,2,0)</f>
        <v>BASSIN DE VERNON</v>
      </c>
      <c r="B2058">
        <f>VLOOKUP(C2058,Nomen2!$A$1:$E$34,3,0)</f>
        <v>28112</v>
      </c>
      <c r="C2058">
        <v>2812</v>
      </c>
      <c r="D2058" t="s">
        <v>370</v>
      </c>
      <c r="E2058">
        <v>0</v>
      </c>
    </row>
    <row r="2059" spans="1:5">
      <c r="A2059" t="str">
        <f>VLOOKUP(C2059,Nomen2!$A$1:$E$34,2,0)</f>
        <v>BASSIN DE VERNON</v>
      </c>
      <c r="B2059">
        <f>VLOOKUP(C2059,Nomen2!$A$1:$E$34,3,0)</f>
        <v>28112</v>
      </c>
      <c r="C2059">
        <v>2812</v>
      </c>
      <c r="D2059" t="s">
        <v>437</v>
      </c>
      <c r="E2059">
        <v>0</v>
      </c>
    </row>
    <row r="2060" spans="1:5">
      <c r="A2060" t="str">
        <f>VLOOKUP(C2060,Nomen2!$A$1:$E$34,2,0)</f>
        <v>BASSIN DE VERNON</v>
      </c>
      <c r="B2060">
        <f>VLOOKUP(C2060,Nomen2!$A$1:$E$34,3,0)</f>
        <v>28112</v>
      </c>
      <c r="C2060">
        <v>2812</v>
      </c>
      <c r="D2060" t="s">
        <v>218</v>
      </c>
      <c r="E2060">
        <v>0</v>
      </c>
    </row>
    <row r="2061" spans="1:5">
      <c r="A2061" t="str">
        <f>VLOOKUP(C2061,Nomen2!$A$1:$E$34,2,0)</f>
        <v>BASSIN DE VERNON</v>
      </c>
      <c r="B2061">
        <f>VLOOKUP(C2061,Nomen2!$A$1:$E$34,3,0)</f>
        <v>28112</v>
      </c>
      <c r="C2061">
        <v>2812</v>
      </c>
      <c r="D2061" t="s">
        <v>282</v>
      </c>
      <c r="E2061">
        <v>0</v>
      </c>
    </row>
    <row r="2062" spans="1:5">
      <c r="A2062" t="str">
        <f>VLOOKUP(C2062,Nomen2!$A$1:$E$34,2,0)</f>
        <v>BASSIN DE VERNON</v>
      </c>
      <c r="B2062">
        <f>VLOOKUP(C2062,Nomen2!$A$1:$E$34,3,0)</f>
        <v>28112</v>
      </c>
      <c r="C2062">
        <v>2812</v>
      </c>
      <c r="D2062" t="s">
        <v>529</v>
      </c>
      <c r="E2062">
        <v>0</v>
      </c>
    </row>
    <row r="2063" spans="1:5">
      <c r="A2063" t="str">
        <f>VLOOKUP(C2063,Nomen2!$A$1:$E$34,2,0)</f>
        <v>BASSIN DE VERNON</v>
      </c>
      <c r="B2063">
        <f>VLOOKUP(C2063,Nomen2!$A$1:$E$34,3,0)</f>
        <v>28112</v>
      </c>
      <c r="C2063">
        <v>2812</v>
      </c>
      <c r="D2063" t="s">
        <v>641</v>
      </c>
      <c r="E2063">
        <v>0</v>
      </c>
    </row>
    <row r="2064" spans="1:5">
      <c r="A2064" t="str">
        <f>VLOOKUP(C2064,Nomen2!$A$1:$E$34,2,0)</f>
        <v>BASSIN DE VERNON</v>
      </c>
      <c r="B2064">
        <f>VLOOKUP(C2064,Nomen2!$A$1:$E$34,3,0)</f>
        <v>28112</v>
      </c>
      <c r="C2064">
        <v>2812</v>
      </c>
      <c r="D2064" t="s">
        <v>250</v>
      </c>
      <c r="E2064">
        <v>0</v>
      </c>
    </row>
    <row r="2065" spans="1:5">
      <c r="A2065" t="str">
        <f>VLOOKUP(C2065,Nomen2!$A$1:$E$34,2,0)</f>
        <v>BASSIN DE VERNON</v>
      </c>
      <c r="B2065">
        <f>VLOOKUP(C2065,Nomen2!$A$1:$E$34,3,0)</f>
        <v>28112</v>
      </c>
      <c r="C2065">
        <v>2812</v>
      </c>
      <c r="D2065" t="s">
        <v>325</v>
      </c>
      <c r="E2065">
        <v>0</v>
      </c>
    </row>
    <row r="2066" spans="1:5">
      <c r="A2066" t="str">
        <f>VLOOKUP(C2066,Nomen2!$A$1:$E$34,2,0)</f>
        <v>BASSIN DE BERNAY</v>
      </c>
      <c r="B2066">
        <f>VLOOKUP(C2066,Nomen2!$A$1:$E$34,3,0)</f>
        <v>28113</v>
      </c>
      <c r="C2066">
        <v>2813</v>
      </c>
      <c r="D2066" t="s">
        <v>183</v>
      </c>
      <c r="E2066">
        <v>28</v>
      </c>
    </row>
    <row r="2067" spans="1:5">
      <c r="A2067" t="str">
        <f>VLOOKUP(C2067,Nomen2!$A$1:$E$34,2,0)</f>
        <v>BASSIN DE BERNAY</v>
      </c>
      <c r="B2067">
        <f>VLOOKUP(C2067,Nomen2!$A$1:$E$34,3,0)</f>
        <v>28113</v>
      </c>
      <c r="C2067">
        <v>2813</v>
      </c>
      <c r="D2067" t="s">
        <v>176</v>
      </c>
      <c r="E2067">
        <v>21</v>
      </c>
    </row>
    <row r="2068" spans="1:5">
      <c r="A2068" t="str">
        <f>VLOOKUP(C2068,Nomen2!$A$1:$E$34,2,0)</f>
        <v>BASSIN DE BERNAY</v>
      </c>
      <c r="B2068">
        <f>VLOOKUP(C2068,Nomen2!$A$1:$E$34,3,0)</f>
        <v>28113</v>
      </c>
      <c r="C2068">
        <v>2813</v>
      </c>
      <c r="D2068" t="s">
        <v>188</v>
      </c>
      <c r="E2068">
        <v>18</v>
      </c>
    </row>
    <row r="2069" spans="1:5">
      <c r="A2069" t="str">
        <f>VLOOKUP(C2069,Nomen2!$A$1:$E$34,2,0)</f>
        <v>BASSIN DE BERNAY</v>
      </c>
      <c r="B2069">
        <f>VLOOKUP(C2069,Nomen2!$A$1:$E$34,3,0)</f>
        <v>28113</v>
      </c>
      <c r="C2069">
        <v>2813</v>
      </c>
      <c r="D2069" t="s">
        <v>185</v>
      </c>
      <c r="E2069">
        <v>18</v>
      </c>
    </row>
    <row r="2070" spans="1:5">
      <c r="A2070" t="str">
        <f>VLOOKUP(C2070,Nomen2!$A$1:$E$34,2,0)</f>
        <v>BASSIN DE BERNAY</v>
      </c>
      <c r="B2070">
        <f>VLOOKUP(C2070,Nomen2!$A$1:$E$34,3,0)</f>
        <v>28113</v>
      </c>
      <c r="C2070">
        <v>2813</v>
      </c>
      <c r="D2070" t="s">
        <v>199</v>
      </c>
      <c r="E2070">
        <v>17</v>
      </c>
    </row>
    <row r="2071" spans="1:5">
      <c r="A2071" t="str">
        <f>VLOOKUP(C2071,Nomen2!$A$1:$E$34,2,0)</f>
        <v>BASSIN DE BERNAY</v>
      </c>
      <c r="B2071">
        <f>VLOOKUP(C2071,Nomen2!$A$1:$E$34,3,0)</f>
        <v>28113</v>
      </c>
      <c r="C2071">
        <v>2813</v>
      </c>
      <c r="D2071" t="s">
        <v>177</v>
      </c>
      <c r="E2071">
        <v>16</v>
      </c>
    </row>
    <row r="2072" spans="1:5">
      <c r="A2072" t="str">
        <f>VLOOKUP(C2072,Nomen2!$A$1:$E$34,2,0)</f>
        <v>BASSIN DE BERNAY</v>
      </c>
      <c r="B2072">
        <f>VLOOKUP(C2072,Nomen2!$A$1:$E$34,3,0)</f>
        <v>28113</v>
      </c>
      <c r="C2072">
        <v>2813</v>
      </c>
      <c r="D2072" t="s">
        <v>191</v>
      </c>
      <c r="E2072">
        <v>14</v>
      </c>
    </row>
    <row r="2073" spans="1:5">
      <c r="A2073" t="str">
        <f>VLOOKUP(C2073,Nomen2!$A$1:$E$34,2,0)</f>
        <v>BASSIN DE BERNAY</v>
      </c>
      <c r="B2073">
        <f>VLOOKUP(C2073,Nomen2!$A$1:$E$34,3,0)</f>
        <v>28113</v>
      </c>
      <c r="C2073">
        <v>2813</v>
      </c>
      <c r="D2073" t="s">
        <v>175</v>
      </c>
      <c r="E2073">
        <v>14</v>
      </c>
    </row>
    <row r="2074" spans="1:5">
      <c r="A2074" t="str">
        <f>VLOOKUP(C2074,Nomen2!$A$1:$E$34,2,0)</f>
        <v>BASSIN DE BERNAY</v>
      </c>
      <c r="B2074">
        <f>VLOOKUP(C2074,Nomen2!$A$1:$E$34,3,0)</f>
        <v>28113</v>
      </c>
      <c r="C2074">
        <v>2813</v>
      </c>
      <c r="D2074" t="s">
        <v>193</v>
      </c>
      <c r="E2074">
        <v>11</v>
      </c>
    </row>
    <row r="2075" spans="1:5">
      <c r="A2075" t="str">
        <f>VLOOKUP(C2075,Nomen2!$A$1:$E$34,2,0)</f>
        <v>BASSIN DE BERNAY</v>
      </c>
      <c r="B2075">
        <f>VLOOKUP(C2075,Nomen2!$A$1:$E$34,3,0)</f>
        <v>28113</v>
      </c>
      <c r="C2075">
        <v>2813</v>
      </c>
      <c r="D2075" t="s">
        <v>182</v>
      </c>
      <c r="E2075">
        <v>11</v>
      </c>
    </row>
    <row r="2076" spans="1:5">
      <c r="A2076" t="str">
        <f>VLOOKUP(C2076,Nomen2!$A$1:$E$34,2,0)</f>
        <v>BASSIN DE BERNAY</v>
      </c>
      <c r="B2076">
        <f>VLOOKUP(C2076,Nomen2!$A$1:$E$34,3,0)</f>
        <v>28113</v>
      </c>
      <c r="C2076">
        <v>2813</v>
      </c>
      <c r="D2076" t="s">
        <v>178</v>
      </c>
      <c r="E2076">
        <v>11</v>
      </c>
    </row>
    <row r="2077" spans="1:5">
      <c r="A2077" t="str">
        <f>VLOOKUP(C2077,Nomen2!$A$1:$E$34,2,0)</f>
        <v>BASSIN DE BERNAY</v>
      </c>
      <c r="B2077">
        <f>VLOOKUP(C2077,Nomen2!$A$1:$E$34,3,0)</f>
        <v>28113</v>
      </c>
      <c r="C2077">
        <v>2813</v>
      </c>
      <c r="D2077" t="s">
        <v>201</v>
      </c>
      <c r="E2077">
        <v>11</v>
      </c>
    </row>
    <row r="2078" spans="1:5">
      <c r="A2078" t="str">
        <f>VLOOKUP(C2078,Nomen2!$A$1:$E$34,2,0)</f>
        <v>BASSIN DE BERNAY</v>
      </c>
      <c r="B2078">
        <f>VLOOKUP(C2078,Nomen2!$A$1:$E$34,3,0)</f>
        <v>28113</v>
      </c>
      <c r="C2078">
        <v>2813</v>
      </c>
      <c r="D2078" t="s">
        <v>195</v>
      </c>
      <c r="E2078">
        <v>10</v>
      </c>
    </row>
    <row r="2079" spans="1:5">
      <c r="A2079" t="str">
        <f>VLOOKUP(C2079,Nomen2!$A$1:$E$34,2,0)</f>
        <v>BASSIN DE BERNAY</v>
      </c>
      <c r="B2079">
        <f>VLOOKUP(C2079,Nomen2!$A$1:$E$34,3,0)</f>
        <v>28113</v>
      </c>
      <c r="C2079">
        <v>2813</v>
      </c>
      <c r="D2079" t="s">
        <v>255</v>
      </c>
      <c r="E2079">
        <v>10</v>
      </c>
    </row>
    <row r="2080" spans="1:5">
      <c r="A2080" t="str">
        <f>VLOOKUP(C2080,Nomen2!$A$1:$E$34,2,0)</f>
        <v>BASSIN DE BERNAY</v>
      </c>
      <c r="B2080">
        <f>VLOOKUP(C2080,Nomen2!$A$1:$E$34,3,0)</f>
        <v>28113</v>
      </c>
      <c r="C2080">
        <v>2813</v>
      </c>
      <c r="D2080" t="s">
        <v>198</v>
      </c>
      <c r="E2080">
        <v>8</v>
      </c>
    </row>
    <row r="2081" spans="1:5">
      <c r="A2081" t="str">
        <f>VLOOKUP(C2081,Nomen2!$A$1:$E$34,2,0)</f>
        <v>BASSIN DE BERNAY</v>
      </c>
      <c r="B2081">
        <f>VLOOKUP(C2081,Nomen2!$A$1:$E$34,3,0)</f>
        <v>28113</v>
      </c>
      <c r="C2081">
        <v>2813</v>
      </c>
      <c r="D2081" t="s">
        <v>184</v>
      </c>
      <c r="E2081">
        <v>8</v>
      </c>
    </row>
    <row r="2082" spans="1:5">
      <c r="A2082" t="str">
        <f>VLOOKUP(C2082,Nomen2!$A$1:$E$34,2,0)</f>
        <v>BASSIN DE BERNAY</v>
      </c>
      <c r="B2082">
        <f>VLOOKUP(C2082,Nomen2!$A$1:$E$34,3,0)</f>
        <v>28113</v>
      </c>
      <c r="C2082">
        <v>2813</v>
      </c>
      <c r="D2082" t="s">
        <v>196</v>
      </c>
      <c r="E2082">
        <v>7</v>
      </c>
    </row>
    <row r="2083" spans="1:5">
      <c r="A2083" t="str">
        <f>VLOOKUP(C2083,Nomen2!$A$1:$E$34,2,0)</f>
        <v>BASSIN DE BERNAY</v>
      </c>
      <c r="B2083">
        <f>VLOOKUP(C2083,Nomen2!$A$1:$E$34,3,0)</f>
        <v>28113</v>
      </c>
      <c r="C2083">
        <v>2813</v>
      </c>
      <c r="D2083" t="s">
        <v>180</v>
      </c>
      <c r="E2083">
        <v>7</v>
      </c>
    </row>
    <row r="2084" spans="1:5">
      <c r="A2084" t="str">
        <f>VLOOKUP(C2084,Nomen2!$A$1:$E$34,2,0)</f>
        <v>BASSIN DE BERNAY</v>
      </c>
      <c r="B2084">
        <f>VLOOKUP(C2084,Nomen2!$A$1:$E$34,3,0)</f>
        <v>28113</v>
      </c>
      <c r="C2084">
        <v>2813</v>
      </c>
      <c r="D2084" t="s">
        <v>192</v>
      </c>
      <c r="E2084">
        <v>6</v>
      </c>
    </row>
    <row r="2085" spans="1:5">
      <c r="A2085" t="str">
        <f>VLOOKUP(C2085,Nomen2!$A$1:$E$34,2,0)</f>
        <v>BASSIN DE BERNAY</v>
      </c>
      <c r="B2085">
        <f>VLOOKUP(C2085,Nomen2!$A$1:$E$34,3,0)</f>
        <v>28113</v>
      </c>
      <c r="C2085">
        <v>2813</v>
      </c>
      <c r="D2085" t="s">
        <v>261</v>
      </c>
      <c r="E2085">
        <v>6</v>
      </c>
    </row>
    <row r="2086" spans="1:5">
      <c r="A2086" t="str">
        <f>VLOOKUP(C2086,Nomen2!$A$1:$E$34,2,0)</f>
        <v>BASSIN DE BERNAY</v>
      </c>
      <c r="B2086">
        <f>VLOOKUP(C2086,Nomen2!$A$1:$E$34,3,0)</f>
        <v>28113</v>
      </c>
      <c r="C2086">
        <v>2813</v>
      </c>
      <c r="D2086" t="s">
        <v>238</v>
      </c>
      <c r="E2086">
        <v>6</v>
      </c>
    </row>
    <row r="2087" spans="1:5">
      <c r="A2087" t="str">
        <f>VLOOKUP(C2087,Nomen2!$A$1:$E$34,2,0)</f>
        <v>BASSIN DE BERNAY</v>
      </c>
      <c r="B2087">
        <f>VLOOKUP(C2087,Nomen2!$A$1:$E$34,3,0)</f>
        <v>28113</v>
      </c>
      <c r="C2087">
        <v>2813</v>
      </c>
      <c r="D2087" t="s">
        <v>243</v>
      </c>
      <c r="E2087">
        <v>6</v>
      </c>
    </row>
    <row r="2088" spans="1:5">
      <c r="A2088" t="str">
        <f>VLOOKUP(C2088,Nomen2!$A$1:$E$34,2,0)</f>
        <v>BASSIN DE BERNAY</v>
      </c>
      <c r="B2088">
        <f>VLOOKUP(C2088,Nomen2!$A$1:$E$34,3,0)</f>
        <v>28113</v>
      </c>
      <c r="C2088">
        <v>2813</v>
      </c>
      <c r="D2088" t="s">
        <v>179</v>
      </c>
      <c r="E2088">
        <v>6</v>
      </c>
    </row>
    <row r="2089" spans="1:5">
      <c r="A2089" t="str">
        <f>VLOOKUP(C2089,Nomen2!$A$1:$E$34,2,0)</f>
        <v>BASSIN DE BERNAY</v>
      </c>
      <c r="B2089">
        <f>VLOOKUP(C2089,Nomen2!$A$1:$E$34,3,0)</f>
        <v>28113</v>
      </c>
      <c r="C2089">
        <v>2813</v>
      </c>
      <c r="D2089" t="s">
        <v>215</v>
      </c>
      <c r="E2089">
        <v>5</v>
      </c>
    </row>
    <row r="2090" spans="1:5">
      <c r="A2090" t="str">
        <f>VLOOKUP(C2090,Nomen2!$A$1:$E$34,2,0)</f>
        <v>BASSIN DE BERNAY</v>
      </c>
      <c r="B2090">
        <f>VLOOKUP(C2090,Nomen2!$A$1:$E$34,3,0)</f>
        <v>28113</v>
      </c>
      <c r="C2090">
        <v>2813</v>
      </c>
      <c r="D2090" t="s">
        <v>189</v>
      </c>
      <c r="E2090">
        <v>5</v>
      </c>
    </row>
    <row r="2091" spans="1:5">
      <c r="A2091" t="str">
        <f>VLOOKUP(C2091,Nomen2!$A$1:$E$34,2,0)</f>
        <v>BASSIN DE BERNAY</v>
      </c>
      <c r="B2091">
        <f>VLOOKUP(C2091,Nomen2!$A$1:$E$34,3,0)</f>
        <v>28113</v>
      </c>
      <c r="C2091">
        <v>2813</v>
      </c>
      <c r="D2091" t="s">
        <v>200</v>
      </c>
      <c r="E2091">
        <v>5</v>
      </c>
    </row>
    <row r="2092" spans="1:5">
      <c r="A2092" t="str">
        <f>VLOOKUP(C2092,Nomen2!$A$1:$E$34,2,0)</f>
        <v>BASSIN DE BERNAY</v>
      </c>
      <c r="B2092">
        <f>VLOOKUP(C2092,Nomen2!$A$1:$E$34,3,0)</f>
        <v>28113</v>
      </c>
      <c r="C2092">
        <v>2813</v>
      </c>
      <c r="D2092" t="s">
        <v>291</v>
      </c>
      <c r="E2092">
        <v>5</v>
      </c>
    </row>
    <row r="2093" spans="1:5">
      <c r="A2093" t="str">
        <f>VLOOKUP(C2093,Nomen2!$A$1:$E$34,2,0)</f>
        <v>BASSIN DE BERNAY</v>
      </c>
      <c r="B2093">
        <f>VLOOKUP(C2093,Nomen2!$A$1:$E$34,3,0)</f>
        <v>28113</v>
      </c>
      <c r="C2093">
        <v>2813</v>
      </c>
      <c r="D2093" t="s">
        <v>217</v>
      </c>
      <c r="E2093">
        <v>4</v>
      </c>
    </row>
    <row r="2094" spans="1:5">
      <c r="A2094" t="str">
        <f>VLOOKUP(C2094,Nomen2!$A$1:$E$34,2,0)</f>
        <v>BASSIN DE BERNAY</v>
      </c>
      <c r="B2094">
        <f>VLOOKUP(C2094,Nomen2!$A$1:$E$34,3,0)</f>
        <v>28113</v>
      </c>
      <c r="C2094">
        <v>2813</v>
      </c>
      <c r="D2094" t="s">
        <v>403</v>
      </c>
      <c r="E2094">
        <v>4</v>
      </c>
    </row>
    <row r="2095" spans="1:5">
      <c r="A2095" t="str">
        <f>VLOOKUP(C2095,Nomen2!$A$1:$E$34,2,0)</f>
        <v>BASSIN DE BERNAY</v>
      </c>
      <c r="B2095">
        <f>VLOOKUP(C2095,Nomen2!$A$1:$E$34,3,0)</f>
        <v>28113</v>
      </c>
      <c r="C2095">
        <v>2813</v>
      </c>
      <c r="D2095" t="s">
        <v>187</v>
      </c>
      <c r="E2095">
        <v>4</v>
      </c>
    </row>
    <row r="2096" spans="1:5">
      <c r="A2096" t="str">
        <f>VLOOKUP(C2096,Nomen2!$A$1:$E$34,2,0)</f>
        <v>BASSIN DE BERNAY</v>
      </c>
      <c r="B2096">
        <f>VLOOKUP(C2096,Nomen2!$A$1:$E$34,3,0)</f>
        <v>28113</v>
      </c>
      <c r="C2096">
        <v>2813</v>
      </c>
      <c r="D2096" t="s">
        <v>278</v>
      </c>
      <c r="E2096">
        <v>4</v>
      </c>
    </row>
    <row r="2097" spans="1:5">
      <c r="A2097" t="str">
        <f>VLOOKUP(C2097,Nomen2!$A$1:$E$34,2,0)</f>
        <v>BASSIN DE BERNAY</v>
      </c>
      <c r="B2097">
        <f>VLOOKUP(C2097,Nomen2!$A$1:$E$34,3,0)</f>
        <v>28113</v>
      </c>
      <c r="C2097">
        <v>2813</v>
      </c>
      <c r="D2097" t="s">
        <v>206</v>
      </c>
      <c r="E2097">
        <v>4</v>
      </c>
    </row>
    <row r="2098" spans="1:5">
      <c r="A2098" t="str">
        <f>VLOOKUP(C2098,Nomen2!$A$1:$E$34,2,0)</f>
        <v>BASSIN DE BERNAY</v>
      </c>
      <c r="B2098">
        <f>VLOOKUP(C2098,Nomen2!$A$1:$E$34,3,0)</f>
        <v>28113</v>
      </c>
      <c r="C2098">
        <v>2813</v>
      </c>
      <c r="D2098" t="s">
        <v>221</v>
      </c>
      <c r="E2098">
        <v>4</v>
      </c>
    </row>
    <row r="2099" spans="1:5">
      <c r="A2099" t="str">
        <f>VLOOKUP(C2099,Nomen2!$A$1:$E$34,2,0)</f>
        <v>BASSIN DE BERNAY</v>
      </c>
      <c r="B2099">
        <f>VLOOKUP(C2099,Nomen2!$A$1:$E$34,3,0)</f>
        <v>28113</v>
      </c>
      <c r="C2099">
        <v>2813</v>
      </c>
      <c r="D2099" t="s">
        <v>256</v>
      </c>
      <c r="E2099">
        <v>3</v>
      </c>
    </row>
    <row r="2100" spans="1:5">
      <c r="A2100" t="str">
        <f>VLOOKUP(C2100,Nomen2!$A$1:$E$34,2,0)</f>
        <v>BASSIN DE BERNAY</v>
      </c>
      <c r="B2100">
        <f>VLOOKUP(C2100,Nomen2!$A$1:$E$34,3,0)</f>
        <v>28113</v>
      </c>
      <c r="C2100">
        <v>2813</v>
      </c>
      <c r="D2100" t="s">
        <v>292</v>
      </c>
      <c r="E2100">
        <v>3</v>
      </c>
    </row>
    <row r="2101" spans="1:5">
      <c r="A2101" t="str">
        <f>VLOOKUP(C2101,Nomen2!$A$1:$E$34,2,0)</f>
        <v>BASSIN DE BERNAY</v>
      </c>
      <c r="B2101">
        <f>VLOOKUP(C2101,Nomen2!$A$1:$E$34,3,0)</f>
        <v>28113</v>
      </c>
      <c r="C2101">
        <v>2813</v>
      </c>
      <c r="D2101" t="s">
        <v>181</v>
      </c>
      <c r="E2101">
        <v>3</v>
      </c>
    </row>
    <row r="2102" spans="1:5">
      <c r="A2102" t="str">
        <f>VLOOKUP(C2102,Nomen2!$A$1:$E$34,2,0)</f>
        <v>BASSIN DE BERNAY</v>
      </c>
      <c r="B2102">
        <f>VLOOKUP(C2102,Nomen2!$A$1:$E$34,3,0)</f>
        <v>28113</v>
      </c>
      <c r="C2102">
        <v>2813</v>
      </c>
      <c r="D2102" t="s">
        <v>223</v>
      </c>
      <c r="E2102">
        <v>3</v>
      </c>
    </row>
    <row r="2103" spans="1:5">
      <c r="A2103" t="str">
        <f>VLOOKUP(C2103,Nomen2!$A$1:$E$34,2,0)</f>
        <v>BASSIN DE BERNAY</v>
      </c>
      <c r="B2103">
        <f>VLOOKUP(C2103,Nomen2!$A$1:$E$34,3,0)</f>
        <v>28113</v>
      </c>
      <c r="C2103">
        <v>2813</v>
      </c>
      <c r="D2103" t="s">
        <v>265</v>
      </c>
      <c r="E2103">
        <v>3</v>
      </c>
    </row>
    <row r="2104" spans="1:5">
      <c r="A2104" t="str">
        <f>VLOOKUP(C2104,Nomen2!$A$1:$E$34,2,0)</f>
        <v>BASSIN DE BERNAY</v>
      </c>
      <c r="B2104">
        <f>VLOOKUP(C2104,Nomen2!$A$1:$E$34,3,0)</f>
        <v>28113</v>
      </c>
      <c r="C2104">
        <v>2813</v>
      </c>
      <c r="D2104" t="s">
        <v>186</v>
      </c>
      <c r="E2104">
        <v>3</v>
      </c>
    </row>
    <row r="2105" spans="1:5">
      <c r="A2105" t="str">
        <f>VLOOKUP(C2105,Nomen2!$A$1:$E$34,2,0)</f>
        <v>BASSIN DE BERNAY</v>
      </c>
      <c r="B2105">
        <f>VLOOKUP(C2105,Nomen2!$A$1:$E$34,3,0)</f>
        <v>28113</v>
      </c>
      <c r="C2105">
        <v>2813</v>
      </c>
      <c r="D2105" t="s">
        <v>235</v>
      </c>
      <c r="E2105">
        <v>3</v>
      </c>
    </row>
    <row r="2106" spans="1:5">
      <c r="A2106" t="str">
        <f>VLOOKUP(C2106,Nomen2!$A$1:$E$34,2,0)</f>
        <v>BASSIN DE BERNAY</v>
      </c>
      <c r="B2106">
        <f>VLOOKUP(C2106,Nomen2!$A$1:$E$34,3,0)</f>
        <v>28113</v>
      </c>
      <c r="C2106">
        <v>2813</v>
      </c>
      <c r="D2106" t="s">
        <v>246</v>
      </c>
      <c r="E2106">
        <v>3</v>
      </c>
    </row>
    <row r="2107" spans="1:5">
      <c r="A2107" t="str">
        <f>VLOOKUP(C2107,Nomen2!$A$1:$E$34,2,0)</f>
        <v>BASSIN DE BERNAY</v>
      </c>
      <c r="B2107">
        <f>VLOOKUP(C2107,Nomen2!$A$1:$E$34,3,0)</f>
        <v>28113</v>
      </c>
      <c r="C2107">
        <v>2813</v>
      </c>
      <c r="D2107" t="s">
        <v>628</v>
      </c>
      <c r="E2107">
        <v>3</v>
      </c>
    </row>
    <row r="2108" spans="1:5">
      <c r="A2108" t="str">
        <f>VLOOKUP(C2108,Nomen2!$A$1:$E$34,2,0)</f>
        <v>BASSIN DE BERNAY</v>
      </c>
      <c r="B2108">
        <f>VLOOKUP(C2108,Nomen2!$A$1:$E$34,3,0)</f>
        <v>28113</v>
      </c>
      <c r="C2108">
        <v>2813</v>
      </c>
      <c r="D2108" t="s">
        <v>203</v>
      </c>
      <c r="E2108">
        <v>3</v>
      </c>
    </row>
    <row r="2109" spans="1:5">
      <c r="A2109" t="str">
        <f>VLOOKUP(C2109,Nomen2!$A$1:$E$34,2,0)</f>
        <v>BASSIN DE BERNAY</v>
      </c>
      <c r="B2109">
        <f>VLOOKUP(C2109,Nomen2!$A$1:$E$34,3,0)</f>
        <v>28113</v>
      </c>
      <c r="C2109">
        <v>2813</v>
      </c>
      <c r="D2109" t="s">
        <v>216</v>
      </c>
      <c r="E2109">
        <v>3</v>
      </c>
    </row>
    <row r="2110" spans="1:5">
      <c r="A2110" t="str">
        <f>VLOOKUP(C2110,Nomen2!$A$1:$E$34,2,0)</f>
        <v>BASSIN DE BERNAY</v>
      </c>
      <c r="B2110">
        <f>VLOOKUP(C2110,Nomen2!$A$1:$E$34,3,0)</f>
        <v>28113</v>
      </c>
      <c r="C2110">
        <v>2813</v>
      </c>
      <c r="D2110" t="s">
        <v>229</v>
      </c>
      <c r="E2110">
        <v>3</v>
      </c>
    </row>
    <row r="2111" spans="1:5">
      <c r="A2111" t="str">
        <f>VLOOKUP(C2111,Nomen2!$A$1:$E$34,2,0)</f>
        <v>BASSIN DE BERNAY</v>
      </c>
      <c r="B2111">
        <f>VLOOKUP(C2111,Nomen2!$A$1:$E$34,3,0)</f>
        <v>28113</v>
      </c>
      <c r="C2111">
        <v>2813</v>
      </c>
      <c r="D2111" t="s">
        <v>262</v>
      </c>
      <c r="E2111">
        <v>3</v>
      </c>
    </row>
    <row r="2112" spans="1:5">
      <c r="A2112" t="str">
        <f>VLOOKUP(C2112,Nomen2!$A$1:$E$34,2,0)</f>
        <v>BASSIN DE BERNAY</v>
      </c>
      <c r="B2112">
        <f>VLOOKUP(C2112,Nomen2!$A$1:$E$34,3,0)</f>
        <v>28113</v>
      </c>
      <c r="C2112">
        <v>2813</v>
      </c>
      <c r="D2112" t="s">
        <v>268</v>
      </c>
      <c r="E2112">
        <v>2</v>
      </c>
    </row>
    <row r="2113" spans="1:5">
      <c r="A2113" t="str">
        <f>VLOOKUP(C2113,Nomen2!$A$1:$E$34,2,0)</f>
        <v>BASSIN DE BERNAY</v>
      </c>
      <c r="B2113">
        <f>VLOOKUP(C2113,Nomen2!$A$1:$E$34,3,0)</f>
        <v>28113</v>
      </c>
      <c r="C2113">
        <v>2813</v>
      </c>
      <c r="D2113" t="s">
        <v>476</v>
      </c>
      <c r="E2113">
        <v>2</v>
      </c>
    </row>
    <row r="2114" spans="1:5">
      <c r="A2114" t="str">
        <f>VLOOKUP(C2114,Nomen2!$A$1:$E$34,2,0)</f>
        <v>BASSIN DE BERNAY</v>
      </c>
      <c r="B2114">
        <f>VLOOKUP(C2114,Nomen2!$A$1:$E$34,3,0)</f>
        <v>28113</v>
      </c>
      <c r="C2114">
        <v>2813</v>
      </c>
      <c r="D2114" t="s">
        <v>339</v>
      </c>
      <c r="E2114">
        <v>2</v>
      </c>
    </row>
    <row r="2115" spans="1:5">
      <c r="A2115" t="str">
        <f>VLOOKUP(C2115,Nomen2!$A$1:$E$34,2,0)</f>
        <v>BASSIN DE BERNAY</v>
      </c>
      <c r="B2115">
        <f>VLOOKUP(C2115,Nomen2!$A$1:$E$34,3,0)</f>
        <v>28113</v>
      </c>
      <c r="C2115">
        <v>2813</v>
      </c>
      <c r="D2115" t="s">
        <v>340</v>
      </c>
      <c r="E2115">
        <v>2</v>
      </c>
    </row>
    <row r="2116" spans="1:5">
      <c r="A2116" t="str">
        <f>VLOOKUP(C2116,Nomen2!$A$1:$E$34,2,0)</f>
        <v>BASSIN DE BERNAY</v>
      </c>
      <c r="B2116">
        <f>VLOOKUP(C2116,Nomen2!$A$1:$E$34,3,0)</f>
        <v>28113</v>
      </c>
      <c r="C2116">
        <v>2813</v>
      </c>
      <c r="D2116" t="s">
        <v>327</v>
      </c>
      <c r="E2116">
        <v>2</v>
      </c>
    </row>
    <row r="2117" spans="1:5">
      <c r="A2117" t="str">
        <f>VLOOKUP(C2117,Nomen2!$A$1:$E$34,2,0)</f>
        <v>BASSIN DE BERNAY</v>
      </c>
      <c r="B2117">
        <f>VLOOKUP(C2117,Nomen2!$A$1:$E$34,3,0)</f>
        <v>28113</v>
      </c>
      <c r="C2117">
        <v>2813</v>
      </c>
      <c r="D2117" t="s">
        <v>341</v>
      </c>
      <c r="E2117">
        <v>2</v>
      </c>
    </row>
    <row r="2118" spans="1:5">
      <c r="A2118" t="str">
        <f>VLOOKUP(C2118,Nomen2!$A$1:$E$34,2,0)</f>
        <v>BASSIN DE BERNAY</v>
      </c>
      <c r="B2118">
        <f>VLOOKUP(C2118,Nomen2!$A$1:$E$34,3,0)</f>
        <v>28113</v>
      </c>
      <c r="C2118">
        <v>2813</v>
      </c>
      <c r="D2118" t="s">
        <v>400</v>
      </c>
      <c r="E2118">
        <v>2</v>
      </c>
    </row>
    <row r="2119" spans="1:5">
      <c r="A2119" t="str">
        <f>VLOOKUP(C2119,Nomen2!$A$1:$E$34,2,0)</f>
        <v>BASSIN DE BERNAY</v>
      </c>
      <c r="B2119">
        <f>VLOOKUP(C2119,Nomen2!$A$1:$E$34,3,0)</f>
        <v>28113</v>
      </c>
      <c r="C2119">
        <v>2813</v>
      </c>
      <c r="D2119" t="s">
        <v>212</v>
      </c>
      <c r="E2119">
        <v>2</v>
      </c>
    </row>
    <row r="2120" spans="1:5">
      <c r="A2120" t="str">
        <f>VLOOKUP(C2120,Nomen2!$A$1:$E$34,2,0)</f>
        <v>BASSIN DE BERNAY</v>
      </c>
      <c r="B2120">
        <f>VLOOKUP(C2120,Nomen2!$A$1:$E$34,3,0)</f>
        <v>28113</v>
      </c>
      <c r="C2120">
        <v>2813</v>
      </c>
      <c r="D2120" t="s">
        <v>239</v>
      </c>
      <c r="E2120">
        <v>2</v>
      </c>
    </row>
    <row r="2121" spans="1:5">
      <c r="A2121" t="str">
        <f>VLOOKUP(C2121,Nomen2!$A$1:$E$34,2,0)</f>
        <v>BASSIN DE BERNAY</v>
      </c>
      <c r="B2121">
        <f>VLOOKUP(C2121,Nomen2!$A$1:$E$34,3,0)</f>
        <v>28113</v>
      </c>
      <c r="C2121">
        <v>2813</v>
      </c>
      <c r="D2121" t="s">
        <v>224</v>
      </c>
      <c r="E2121">
        <v>2</v>
      </c>
    </row>
    <row r="2122" spans="1:5">
      <c r="A2122" t="str">
        <f>VLOOKUP(C2122,Nomen2!$A$1:$E$34,2,0)</f>
        <v>BASSIN DE BERNAY</v>
      </c>
      <c r="B2122">
        <f>VLOOKUP(C2122,Nomen2!$A$1:$E$34,3,0)</f>
        <v>28113</v>
      </c>
      <c r="C2122">
        <v>2813</v>
      </c>
      <c r="D2122" t="s">
        <v>218</v>
      </c>
      <c r="E2122">
        <v>2</v>
      </c>
    </row>
    <row r="2123" spans="1:5">
      <c r="A2123" t="str">
        <f>VLOOKUP(C2123,Nomen2!$A$1:$E$34,2,0)</f>
        <v>BASSIN DE BERNAY</v>
      </c>
      <c r="B2123">
        <f>VLOOKUP(C2123,Nomen2!$A$1:$E$34,3,0)</f>
        <v>28113</v>
      </c>
      <c r="C2123">
        <v>2813</v>
      </c>
      <c r="D2123" t="s">
        <v>240</v>
      </c>
      <c r="E2123">
        <v>2</v>
      </c>
    </row>
    <row r="2124" spans="1:5">
      <c r="A2124" t="str">
        <f>VLOOKUP(C2124,Nomen2!$A$1:$E$34,2,0)</f>
        <v>BASSIN DE BERNAY</v>
      </c>
      <c r="B2124">
        <f>VLOOKUP(C2124,Nomen2!$A$1:$E$34,3,0)</f>
        <v>28113</v>
      </c>
      <c r="C2124">
        <v>2813</v>
      </c>
      <c r="D2124" t="s">
        <v>404</v>
      </c>
      <c r="E2124">
        <v>2</v>
      </c>
    </row>
    <row r="2125" spans="1:5">
      <c r="A2125" t="str">
        <f>VLOOKUP(C2125,Nomen2!$A$1:$E$34,2,0)</f>
        <v>BASSIN DE BERNAY</v>
      </c>
      <c r="B2125">
        <f>VLOOKUP(C2125,Nomen2!$A$1:$E$34,3,0)</f>
        <v>28113</v>
      </c>
      <c r="C2125">
        <v>2813</v>
      </c>
      <c r="D2125" t="s">
        <v>260</v>
      </c>
      <c r="E2125">
        <v>2</v>
      </c>
    </row>
    <row r="2126" spans="1:5">
      <c r="A2126" t="str">
        <f>VLOOKUP(C2126,Nomen2!$A$1:$E$34,2,0)</f>
        <v>BASSIN DE BERNAY</v>
      </c>
      <c r="B2126">
        <f>VLOOKUP(C2126,Nomen2!$A$1:$E$34,3,0)</f>
        <v>28113</v>
      </c>
      <c r="C2126">
        <v>2813</v>
      </c>
      <c r="D2126" t="s">
        <v>407</v>
      </c>
      <c r="E2126">
        <v>2</v>
      </c>
    </row>
    <row r="2127" spans="1:5">
      <c r="A2127" t="str">
        <f>VLOOKUP(C2127,Nomen2!$A$1:$E$34,2,0)</f>
        <v>BASSIN DE BERNAY</v>
      </c>
      <c r="B2127">
        <f>VLOOKUP(C2127,Nomen2!$A$1:$E$34,3,0)</f>
        <v>28113</v>
      </c>
      <c r="C2127">
        <v>2813</v>
      </c>
      <c r="D2127" t="s">
        <v>252</v>
      </c>
      <c r="E2127">
        <v>2</v>
      </c>
    </row>
    <row r="2128" spans="1:5">
      <c r="A2128" t="str">
        <f>VLOOKUP(C2128,Nomen2!$A$1:$E$34,2,0)</f>
        <v>BASSIN DE BERNAY</v>
      </c>
      <c r="B2128">
        <f>VLOOKUP(C2128,Nomen2!$A$1:$E$34,3,0)</f>
        <v>28113</v>
      </c>
      <c r="C2128">
        <v>2813</v>
      </c>
      <c r="D2128" t="s">
        <v>219</v>
      </c>
      <c r="E2128">
        <v>2</v>
      </c>
    </row>
    <row r="2129" spans="1:5">
      <c r="A2129" t="str">
        <f>VLOOKUP(C2129,Nomen2!$A$1:$E$34,2,0)</f>
        <v>BASSIN DE BERNAY</v>
      </c>
      <c r="B2129">
        <f>VLOOKUP(C2129,Nomen2!$A$1:$E$34,3,0)</f>
        <v>28113</v>
      </c>
      <c r="C2129">
        <v>2813</v>
      </c>
      <c r="D2129" t="s">
        <v>316</v>
      </c>
      <c r="E2129">
        <v>2</v>
      </c>
    </row>
    <row r="2130" spans="1:5">
      <c r="A2130" t="str">
        <f>VLOOKUP(C2130,Nomen2!$A$1:$E$34,2,0)</f>
        <v>BASSIN DE BERNAY</v>
      </c>
      <c r="B2130">
        <f>VLOOKUP(C2130,Nomen2!$A$1:$E$34,3,0)</f>
        <v>28113</v>
      </c>
      <c r="C2130">
        <v>2813</v>
      </c>
      <c r="D2130" t="s">
        <v>385</v>
      </c>
      <c r="E2130">
        <v>2</v>
      </c>
    </row>
    <row r="2131" spans="1:5">
      <c r="A2131" t="str">
        <f>VLOOKUP(C2131,Nomen2!$A$1:$E$34,2,0)</f>
        <v>BASSIN DE BERNAY</v>
      </c>
      <c r="B2131">
        <f>VLOOKUP(C2131,Nomen2!$A$1:$E$34,3,0)</f>
        <v>28113</v>
      </c>
      <c r="C2131">
        <v>2813</v>
      </c>
      <c r="D2131" t="s">
        <v>228</v>
      </c>
      <c r="E2131">
        <v>2</v>
      </c>
    </row>
    <row r="2132" spans="1:5">
      <c r="A2132" t="str">
        <f>VLOOKUP(C2132,Nomen2!$A$1:$E$34,2,0)</f>
        <v>BASSIN DE BERNAY</v>
      </c>
      <c r="B2132">
        <f>VLOOKUP(C2132,Nomen2!$A$1:$E$34,3,0)</f>
        <v>28113</v>
      </c>
      <c r="C2132">
        <v>2813</v>
      </c>
      <c r="D2132" t="s">
        <v>297</v>
      </c>
      <c r="E2132">
        <v>2</v>
      </c>
    </row>
    <row r="2133" spans="1:5">
      <c r="A2133" t="str">
        <f>VLOOKUP(C2133,Nomen2!$A$1:$E$34,2,0)</f>
        <v>BASSIN DE BERNAY</v>
      </c>
      <c r="B2133">
        <f>VLOOKUP(C2133,Nomen2!$A$1:$E$34,3,0)</f>
        <v>28113</v>
      </c>
      <c r="C2133">
        <v>2813</v>
      </c>
      <c r="D2133" t="s">
        <v>194</v>
      </c>
      <c r="E2133">
        <v>2</v>
      </c>
    </row>
    <row r="2134" spans="1:5">
      <c r="A2134" t="str">
        <f>VLOOKUP(C2134,Nomen2!$A$1:$E$34,2,0)</f>
        <v>BASSIN DE BERNAY</v>
      </c>
      <c r="B2134">
        <f>VLOOKUP(C2134,Nomen2!$A$1:$E$34,3,0)</f>
        <v>28113</v>
      </c>
      <c r="C2134">
        <v>2813</v>
      </c>
      <c r="D2134" t="s">
        <v>290</v>
      </c>
      <c r="E2134">
        <v>2</v>
      </c>
    </row>
    <row r="2135" spans="1:5">
      <c r="A2135" t="str">
        <f>VLOOKUP(C2135,Nomen2!$A$1:$E$34,2,0)</f>
        <v>BASSIN DE BERNAY</v>
      </c>
      <c r="B2135">
        <f>VLOOKUP(C2135,Nomen2!$A$1:$E$34,3,0)</f>
        <v>28113</v>
      </c>
      <c r="C2135">
        <v>2813</v>
      </c>
      <c r="D2135" t="s">
        <v>230</v>
      </c>
      <c r="E2135">
        <v>2</v>
      </c>
    </row>
    <row r="2136" spans="1:5">
      <c r="A2136" t="str">
        <f>VLOOKUP(C2136,Nomen2!$A$1:$E$34,2,0)</f>
        <v>BASSIN DE BERNAY</v>
      </c>
      <c r="B2136">
        <f>VLOOKUP(C2136,Nomen2!$A$1:$E$34,3,0)</f>
        <v>28113</v>
      </c>
      <c r="C2136">
        <v>2813</v>
      </c>
      <c r="D2136" t="s">
        <v>209</v>
      </c>
      <c r="E2136">
        <v>2</v>
      </c>
    </row>
    <row r="2137" spans="1:5">
      <c r="A2137" t="str">
        <f>VLOOKUP(C2137,Nomen2!$A$1:$E$34,2,0)</f>
        <v>BASSIN DE BERNAY</v>
      </c>
      <c r="B2137">
        <f>VLOOKUP(C2137,Nomen2!$A$1:$E$34,3,0)</f>
        <v>28113</v>
      </c>
      <c r="C2137">
        <v>2813</v>
      </c>
      <c r="D2137" t="s">
        <v>275</v>
      </c>
      <c r="E2137">
        <v>2</v>
      </c>
    </row>
    <row r="2138" spans="1:5">
      <c r="A2138" t="str">
        <f>VLOOKUP(C2138,Nomen2!$A$1:$E$34,2,0)</f>
        <v>BASSIN DE BERNAY</v>
      </c>
      <c r="B2138">
        <f>VLOOKUP(C2138,Nomen2!$A$1:$E$34,3,0)</f>
        <v>28113</v>
      </c>
      <c r="C2138">
        <v>2813</v>
      </c>
      <c r="D2138" t="s">
        <v>424</v>
      </c>
      <c r="E2138">
        <v>1</v>
      </c>
    </row>
    <row r="2139" spans="1:5">
      <c r="A2139" t="str">
        <f>VLOOKUP(C2139,Nomen2!$A$1:$E$34,2,0)</f>
        <v>BASSIN DE BERNAY</v>
      </c>
      <c r="B2139">
        <f>VLOOKUP(C2139,Nomen2!$A$1:$E$34,3,0)</f>
        <v>28113</v>
      </c>
      <c r="C2139">
        <v>2813</v>
      </c>
      <c r="D2139" t="s">
        <v>257</v>
      </c>
      <c r="E2139">
        <v>1</v>
      </c>
    </row>
    <row r="2140" spans="1:5">
      <c r="A2140" t="str">
        <f>VLOOKUP(C2140,Nomen2!$A$1:$E$34,2,0)</f>
        <v>BASSIN DE BERNAY</v>
      </c>
      <c r="B2140">
        <f>VLOOKUP(C2140,Nomen2!$A$1:$E$34,3,0)</f>
        <v>28113</v>
      </c>
      <c r="C2140">
        <v>2813</v>
      </c>
      <c r="D2140" t="s">
        <v>479</v>
      </c>
      <c r="E2140">
        <v>1</v>
      </c>
    </row>
    <row r="2141" spans="1:5">
      <c r="A2141" t="str">
        <f>VLOOKUP(C2141,Nomen2!$A$1:$E$34,2,0)</f>
        <v>BASSIN DE BERNAY</v>
      </c>
      <c r="B2141">
        <f>VLOOKUP(C2141,Nomen2!$A$1:$E$34,3,0)</f>
        <v>28113</v>
      </c>
      <c r="C2141">
        <v>2813</v>
      </c>
      <c r="D2141" t="s">
        <v>575</v>
      </c>
      <c r="E2141">
        <v>1</v>
      </c>
    </row>
    <row r="2142" spans="1:5">
      <c r="A2142" t="str">
        <f>VLOOKUP(C2142,Nomen2!$A$1:$E$34,2,0)</f>
        <v>BASSIN DE BERNAY</v>
      </c>
      <c r="B2142">
        <f>VLOOKUP(C2142,Nomen2!$A$1:$E$34,3,0)</f>
        <v>28113</v>
      </c>
      <c r="C2142">
        <v>2813</v>
      </c>
      <c r="D2142" t="s">
        <v>711</v>
      </c>
      <c r="E2142">
        <v>1</v>
      </c>
    </row>
    <row r="2143" spans="1:5">
      <c r="A2143" t="str">
        <f>VLOOKUP(C2143,Nomen2!$A$1:$E$34,2,0)</f>
        <v>BASSIN DE BERNAY</v>
      </c>
      <c r="B2143">
        <f>VLOOKUP(C2143,Nomen2!$A$1:$E$34,3,0)</f>
        <v>28113</v>
      </c>
      <c r="C2143">
        <v>2813</v>
      </c>
      <c r="D2143" t="s">
        <v>426</v>
      </c>
      <c r="E2143">
        <v>1</v>
      </c>
    </row>
    <row r="2144" spans="1:5">
      <c r="A2144" t="str">
        <f>VLOOKUP(C2144,Nomen2!$A$1:$E$34,2,0)</f>
        <v>BASSIN DE BERNAY</v>
      </c>
      <c r="B2144">
        <f>VLOOKUP(C2144,Nomen2!$A$1:$E$34,3,0)</f>
        <v>28113</v>
      </c>
      <c r="C2144">
        <v>2813</v>
      </c>
      <c r="D2144" t="s">
        <v>487</v>
      </c>
      <c r="E2144">
        <v>1</v>
      </c>
    </row>
    <row r="2145" spans="1:5">
      <c r="A2145" t="str">
        <f>VLOOKUP(C2145,Nomen2!$A$1:$E$34,2,0)</f>
        <v>BASSIN DE BERNAY</v>
      </c>
      <c r="B2145">
        <f>VLOOKUP(C2145,Nomen2!$A$1:$E$34,3,0)</f>
        <v>28113</v>
      </c>
      <c r="C2145">
        <v>2813</v>
      </c>
      <c r="D2145" t="s">
        <v>328</v>
      </c>
      <c r="E2145">
        <v>1</v>
      </c>
    </row>
    <row r="2146" spans="1:5">
      <c r="A2146" t="str">
        <f>VLOOKUP(C2146,Nomen2!$A$1:$E$34,2,0)</f>
        <v>BASSIN DE BERNAY</v>
      </c>
      <c r="B2146">
        <f>VLOOKUP(C2146,Nomen2!$A$1:$E$34,3,0)</f>
        <v>28113</v>
      </c>
      <c r="C2146">
        <v>2813</v>
      </c>
      <c r="D2146" t="s">
        <v>276</v>
      </c>
      <c r="E2146">
        <v>1</v>
      </c>
    </row>
    <row r="2147" spans="1:5">
      <c r="A2147" t="str">
        <f>VLOOKUP(C2147,Nomen2!$A$1:$E$34,2,0)</f>
        <v>BASSIN DE BERNAY</v>
      </c>
      <c r="B2147">
        <f>VLOOKUP(C2147,Nomen2!$A$1:$E$34,3,0)</f>
        <v>28113</v>
      </c>
      <c r="C2147">
        <v>2813</v>
      </c>
      <c r="D2147" t="s">
        <v>488</v>
      </c>
      <c r="E2147">
        <v>1</v>
      </c>
    </row>
    <row r="2148" spans="1:5">
      <c r="A2148" t="str">
        <f>VLOOKUP(C2148,Nomen2!$A$1:$E$34,2,0)</f>
        <v>BASSIN DE BERNAY</v>
      </c>
      <c r="B2148">
        <f>VLOOKUP(C2148,Nomen2!$A$1:$E$34,3,0)</f>
        <v>28113</v>
      </c>
      <c r="C2148">
        <v>2813</v>
      </c>
      <c r="D2148" t="s">
        <v>210</v>
      </c>
      <c r="E2148">
        <v>1</v>
      </c>
    </row>
    <row r="2149" spans="1:5">
      <c r="A2149" t="str">
        <f>VLOOKUP(C2149,Nomen2!$A$1:$E$34,2,0)</f>
        <v>BASSIN DE BERNAY</v>
      </c>
      <c r="B2149">
        <f>VLOOKUP(C2149,Nomen2!$A$1:$E$34,3,0)</f>
        <v>28113</v>
      </c>
      <c r="C2149">
        <v>2813</v>
      </c>
      <c r="D2149" t="s">
        <v>222</v>
      </c>
      <c r="E2149">
        <v>1</v>
      </c>
    </row>
    <row r="2150" spans="1:5">
      <c r="A2150" t="str">
        <f>VLOOKUP(C2150,Nomen2!$A$1:$E$34,2,0)</f>
        <v>BASSIN DE BERNAY</v>
      </c>
      <c r="B2150">
        <f>VLOOKUP(C2150,Nomen2!$A$1:$E$34,3,0)</f>
        <v>28113</v>
      </c>
      <c r="C2150">
        <v>2813</v>
      </c>
      <c r="D2150" t="s">
        <v>226</v>
      </c>
      <c r="E2150">
        <v>1</v>
      </c>
    </row>
    <row r="2151" spans="1:5">
      <c r="A2151" t="str">
        <f>VLOOKUP(C2151,Nomen2!$A$1:$E$34,2,0)</f>
        <v>BASSIN DE BERNAY</v>
      </c>
      <c r="B2151">
        <f>VLOOKUP(C2151,Nomen2!$A$1:$E$34,3,0)</f>
        <v>28113</v>
      </c>
      <c r="C2151">
        <v>2813</v>
      </c>
      <c r="D2151" t="s">
        <v>312</v>
      </c>
      <c r="E2151">
        <v>1</v>
      </c>
    </row>
    <row r="2152" spans="1:5">
      <c r="A2152" t="str">
        <f>VLOOKUP(C2152,Nomen2!$A$1:$E$34,2,0)</f>
        <v>BASSIN DE BERNAY</v>
      </c>
      <c r="B2152">
        <f>VLOOKUP(C2152,Nomen2!$A$1:$E$34,3,0)</f>
        <v>28113</v>
      </c>
      <c r="C2152">
        <v>2813</v>
      </c>
      <c r="D2152" t="s">
        <v>197</v>
      </c>
      <c r="E2152">
        <v>1</v>
      </c>
    </row>
    <row r="2153" spans="1:5">
      <c r="A2153" t="str">
        <f>VLOOKUP(C2153,Nomen2!$A$1:$E$34,2,0)</f>
        <v>BASSIN DE BERNAY</v>
      </c>
      <c r="B2153">
        <f>VLOOKUP(C2153,Nomen2!$A$1:$E$34,3,0)</f>
        <v>28113</v>
      </c>
      <c r="C2153">
        <v>2813</v>
      </c>
      <c r="D2153" t="s">
        <v>270</v>
      </c>
      <c r="E2153">
        <v>1</v>
      </c>
    </row>
    <row r="2154" spans="1:5">
      <c r="A2154" t="str">
        <f>VLOOKUP(C2154,Nomen2!$A$1:$E$34,2,0)</f>
        <v>BASSIN DE BERNAY</v>
      </c>
      <c r="B2154">
        <f>VLOOKUP(C2154,Nomen2!$A$1:$E$34,3,0)</f>
        <v>28113</v>
      </c>
      <c r="C2154">
        <v>2813</v>
      </c>
      <c r="D2154" t="s">
        <v>494</v>
      </c>
      <c r="E2154">
        <v>1</v>
      </c>
    </row>
    <row r="2155" spans="1:5">
      <c r="A2155" t="str">
        <f>VLOOKUP(C2155,Nomen2!$A$1:$E$34,2,0)</f>
        <v>BASSIN DE BERNAY</v>
      </c>
      <c r="B2155">
        <f>VLOOKUP(C2155,Nomen2!$A$1:$E$34,3,0)</f>
        <v>28113</v>
      </c>
      <c r="C2155">
        <v>2813</v>
      </c>
      <c r="D2155" t="s">
        <v>370</v>
      </c>
      <c r="E2155">
        <v>1</v>
      </c>
    </row>
    <row r="2156" spans="1:5">
      <c r="A2156" t="str">
        <f>VLOOKUP(C2156,Nomen2!$A$1:$E$34,2,0)</f>
        <v>BASSIN DE BERNAY</v>
      </c>
      <c r="B2156">
        <f>VLOOKUP(C2156,Nomen2!$A$1:$E$34,3,0)</f>
        <v>28113</v>
      </c>
      <c r="C2156">
        <v>2813</v>
      </c>
      <c r="D2156" t="s">
        <v>245</v>
      </c>
      <c r="E2156">
        <v>1</v>
      </c>
    </row>
    <row r="2157" spans="1:5">
      <c r="A2157" t="str">
        <f>VLOOKUP(C2157,Nomen2!$A$1:$E$34,2,0)</f>
        <v>BASSIN DE BERNAY</v>
      </c>
      <c r="B2157">
        <f>VLOOKUP(C2157,Nomen2!$A$1:$E$34,3,0)</f>
        <v>28113</v>
      </c>
      <c r="C2157">
        <v>2813</v>
      </c>
      <c r="D2157" t="s">
        <v>402</v>
      </c>
      <c r="E2157">
        <v>1</v>
      </c>
    </row>
    <row r="2158" spans="1:5">
      <c r="A2158" t="str">
        <f>VLOOKUP(C2158,Nomen2!$A$1:$E$34,2,0)</f>
        <v>BASSIN DE BERNAY</v>
      </c>
      <c r="B2158">
        <f>VLOOKUP(C2158,Nomen2!$A$1:$E$34,3,0)</f>
        <v>28113</v>
      </c>
      <c r="C2158">
        <v>2813</v>
      </c>
      <c r="D2158" t="s">
        <v>344</v>
      </c>
      <c r="E2158">
        <v>1</v>
      </c>
    </row>
    <row r="2159" spans="1:5">
      <c r="A2159" t="str">
        <f>VLOOKUP(C2159,Nomen2!$A$1:$E$34,2,0)</f>
        <v>BASSIN DE BERNAY</v>
      </c>
      <c r="B2159">
        <f>VLOOKUP(C2159,Nomen2!$A$1:$E$34,3,0)</f>
        <v>28113</v>
      </c>
      <c r="C2159">
        <v>2813</v>
      </c>
      <c r="D2159" t="s">
        <v>233</v>
      </c>
      <c r="E2159">
        <v>1</v>
      </c>
    </row>
    <row r="2160" spans="1:5">
      <c r="A2160" t="str">
        <f>VLOOKUP(C2160,Nomen2!$A$1:$E$34,2,0)</f>
        <v>BASSIN DE BERNAY</v>
      </c>
      <c r="B2160">
        <f>VLOOKUP(C2160,Nomen2!$A$1:$E$34,3,0)</f>
        <v>28113</v>
      </c>
      <c r="C2160">
        <v>2813</v>
      </c>
      <c r="D2160" t="s">
        <v>213</v>
      </c>
      <c r="E2160">
        <v>1</v>
      </c>
    </row>
    <row r="2161" spans="1:5">
      <c r="A2161" t="str">
        <f>VLOOKUP(C2161,Nomen2!$A$1:$E$34,2,0)</f>
        <v>BASSIN DE BERNAY</v>
      </c>
      <c r="B2161">
        <f>VLOOKUP(C2161,Nomen2!$A$1:$E$34,3,0)</f>
        <v>28113</v>
      </c>
      <c r="C2161">
        <v>2813</v>
      </c>
      <c r="D2161" t="s">
        <v>225</v>
      </c>
      <c r="E2161">
        <v>1</v>
      </c>
    </row>
    <row r="2162" spans="1:5">
      <c r="A2162" t="str">
        <f>VLOOKUP(C2162,Nomen2!$A$1:$E$34,2,0)</f>
        <v>BASSIN DE BERNAY</v>
      </c>
      <c r="B2162">
        <f>VLOOKUP(C2162,Nomen2!$A$1:$E$34,3,0)</f>
        <v>28113</v>
      </c>
      <c r="C2162">
        <v>2813</v>
      </c>
      <c r="D2162" t="s">
        <v>207</v>
      </c>
      <c r="E2162">
        <v>1</v>
      </c>
    </row>
    <row r="2163" spans="1:5">
      <c r="A2163" t="str">
        <f>VLOOKUP(C2163,Nomen2!$A$1:$E$34,2,0)</f>
        <v>BASSIN DE BERNAY</v>
      </c>
      <c r="B2163">
        <f>VLOOKUP(C2163,Nomen2!$A$1:$E$34,3,0)</f>
        <v>28113</v>
      </c>
      <c r="C2163">
        <v>2813</v>
      </c>
      <c r="D2163" t="s">
        <v>190</v>
      </c>
      <c r="E2163">
        <v>1</v>
      </c>
    </row>
    <row r="2164" spans="1:5">
      <c r="A2164" t="str">
        <f>VLOOKUP(C2164,Nomen2!$A$1:$E$34,2,0)</f>
        <v>BASSIN DE BERNAY</v>
      </c>
      <c r="B2164">
        <f>VLOOKUP(C2164,Nomen2!$A$1:$E$34,3,0)</f>
        <v>28113</v>
      </c>
      <c r="C2164">
        <v>2813</v>
      </c>
      <c r="D2164" t="s">
        <v>374</v>
      </c>
      <c r="E2164">
        <v>1</v>
      </c>
    </row>
    <row r="2165" spans="1:5">
      <c r="A2165" t="str">
        <f>VLOOKUP(C2165,Nomen2!$A$1:$E$34,2,0)</f>
        <v>BASSIN DE BERNAY</v>
      </c>
      <c r="B2165">
        <f>VLOOKUP(C2165,Nomen2!$A$1:$E$34,3,0)</f>
        <v>28113</v>
      </c>
      <c r="C2165">
        <v>2813</v>
      </c>
      <c r="D2165" t="s">
        <v>204</v>
      </c>
      <c r="E2165">
        <v>1</v>
      </c>
    </row>
    <row r="2166" spans="1:5">
      <c r="A2166" t="str">
        <f>VLOOKUP(C2166,Nomen2!$A$1:$E$34,2,0)</f>
        <v>BASSIN DE BERNAY</v>
      </c>
      <c r="B2166">
        <f>VLOOKUP(C2166,Nomen2!$A$1:$E$34,3,0)</f>
        <v>28113</v>
      </c>
      <c r="C2166">
        <v>2813</v>
      </c>
      <c r="D2166" t="s">
        <v>346</v>
      </c>
      <c r="E2166">
        <v>1</v>
      </c>
    </row>
    <row r="2167" spans="1:5">
      <c r="A2167" t="str">
        <f>VLOOKUP(C2167,Nomen2!$A$1:$E$34,2,0)</f>
        <v>BASSIN DE BERNAY</v>
      </c>
      <c r="B2167">
        <f>VLOOKUP(C2167,Nomen2!$A$1:$E$34,3,0)</f>
        <v>28113</v>
      </c>
      <c r="C2167">
        <v>2813</v>
      </c>
      <c r="D2167" t="s">
        <v>333</v>
      </c>
      <c r="E2167">
        <v>1</v>
      </c>
    </row>
    <row r="2168" spans="1:5">
      <c r="A2168" t="str">
        <f>VLOOKUP(C2168,Nomen2!$A$1:$E$34,2,0)</f>
        <v>BASSIN DE BERNAY</v>
      </c>
      <c r="B2168">
        <f>VLOOKUP(C2168,Nomen2!$A$1:$E$34,3,0)</f>
        <v>28113</v>
      </c>
      <c r="C2168">
        <v>2813</v>
      </c>
      <c r="D2168" t="s">
        <v>236</v>
      </c>
      <c r="E2168">
        <v>1</v>
      </c>
    </row>
    <row r="2169" spans="1:5">
      <c r="A2169" t="str">
        <f>VLOOKUP(C2169,Nomen2!$A$1:$E$34,2,0)</f>
        <v>BASSIN DE BERNAY</v>
      </c>
      <c r="B2169">
        <f>VLOOKUP(C2169,Nomen2!$A$1:$E$34,3,0)</f>
        <v>28113</v>
      </c>
      <c r="C2169">
        <v>2813</v>
      </c>
      <c r="D2169" t="s">
        <v>202</v>
      </c>
      <c r="E2169">
        <v>1</v>
      </c>
    </row>
    <row r="2170" spans="1:5">
      <c r="A2170" t="str">
        <f>VLOOKUP(C2170,Nomen2!$A$1:$E$34,2,0)</f>
        <v>BASSIN DE BERNAY</v>
      </c>
      <c r="B2170">
        <f>VLOOKUP(C2170,Nomen2!$A$1:$E$34,3,0)</f>
        <v>28113</v>
      </c>
      <c r="C2170">
        <v>2813</v>
      </c>
      <c r="D2170" t="s">
        <v>347</v>
      </c>
      <c r="E2170">
        <v>1</v>
      </c>
    </row>
    <row r="2171" spans="1:5">
      <c r="A2171" t="str">
        <f>VLOOKUP(C2171,Nomen2!$A$1:$E$34,2,0)</f>
        <v>BASSIN DE BERNAY</v>
      </c>
      <c r="B2171">
        <f>VLOOKUP(C2171,Nomen2!$A$1:$E$34,3,0)</f>
        <v>28113</v>
      </c>
      <c r="C2171">
        <v>2813</v>
      </c>
      <c r="D2171" t="s">
        <v>299</v>
      </c>
      <c r="E2171">
        <v>1</v>
      </c>
    </row>
    <row r="2172" spans="1:5">
      <c r="A2172" t="str">
        <f>VLOOKUP(C2172,Nomen2!$A$1:$E$34,2,0)</f>
        <v>BASSIN DE BERNAY</v>
      </c>
      <c r="B2172">
        <f>VLOOKUP(C2172,Nomen2!$A$1:$E$34,3,0)</f>
        <v>28113</v>
      </c>
      <c r="C2172">
        <v>2813</v>
      </c>
      <c r="D2172" t="s">
        <v>445</v>
      </c>
      <c r="E2172">
        <v>1</v>
      </c>
    </row>
    <row r="2173" spans="1:5">
      <c r="A2173" t="str">
        <f>VLOOKUP(C2173,Nomen2!$A$1:$E$34,2,0)</f>
        <v>BASSIN DE BERNAY</v>
      </c>
      <c r="B2173">
        <f>VLOOKUP(C2173,Nomen2!$A$1:$E$34,3,0)</f>
        <v>28113</v>
      </c>
      <c r="C2173">
        <v>2813</v>
      </c>
      <c r="D2173" t="s">
        <v>273</v>
      </c>
      <c r="E2173">
        <v>1</v>
      </c>
    </row>
    <row r="2174" spans="1:5">
      <c r="A2174" t="str">
        <f>VLOOKUP(C2174,Nomen2!$A$1:$E$34,2,0)</f>
        <v>BASSIN DE BERNAY</v>
      </c>
      <c r="B2174">
        <f>VLOOKUP(C2174,Nomen2!$A$1:$E$34,3,0)</f>
        <v>28113</v>
      </c>
      <c r="C2174">
        <v>2813</v>
      </c>
      <c r="D2174" t="s">
        <v>377</v>
      </c>
      <c r="E2174">
        <v>1</v>
      </c>
    </row>
    <row r="2175" spans="1:5">
      <c r="A2175" t="str">
        <f>VLOOKUP(C2175,Nomen2!$A$1:$E$34,2,0)</f>
        <v>BASSIN DE BERNAY</v>
      </c>
      <c r="B2175">
        <f>VLOOKUP(C2175,Nomen2!$A$1:$E$34,3,0)</f>
        <v>28113</v>
      </c>
      <c r="C2175">
        <v>2813</v>
      </c>
      <c r="D2175" t="s">
        <v>378</v>
      </c>
      <c r="E2175">
        <v>1</v>
      </c>
    </row>
    <row r="2176" spans="1:5">
      <c r="A2176" t="str">
        <f>VLOOKUP(C2176,Nomen2!$A$1:$E$34,2,0)</f>
        <v>BASSIN DE BERNAY</v>
      </c>
      <c r="B2176">
        <f>VLOOKUP(C2176,Nomen2!$A$1:$E$34,3,0)</f>
        <v>28113</v>
      </c>
      <c r="C2176">
        <v>2813</v>
      </c>
      <c r="D2176" t="s">
        <v>573</v>
      </c>
      <c r="E2176">
        <v>1</v>
      </c>
    </row>
    <row r="2177" spans="1:5">
      <c r="A2177" t="str">
        <f>VLOOKUP(C2177,Nomen2!$A$1:$E$34,2,0)</f>
        <v>BASSIN DE BERNAY</v>
      </c>
      <c r="B2177">
        <f>VLOOKUP(C2177,Nomen2!$A$1:$E$34,3,0)</f>
        <v>28113</v>
      </c>
      <c r="C2177">
        <v>2813</v>
      </c>
      <c r="D2177" t="s">
        <v>379</v>
      </c>
      <c r="E2177">
        <v>1</v>
      </c>
    </row>
    <row r="2178" spans="1:5">
      <c r="A2178" t="str">
        <f>VLOOKUP(C2178,Nomen2!$A$1:$E$34,2,0)</f>
        <v>BASSIN DE BERNAY</v>
      </c>
      <c r="B2178">
        <f>VLOOKUP(C2178,Nomen2!$A$1:$E$34,3,0)</f>
        <v>28113</v>
      </c>
      <c r="C2178">
        <v>2813</v>
      </c>
      <c r="D2178" t="s">
        <v>301</v>
      </c>
      <c r="E2178">
        <v>1</v>
      </c>
    </row>
    <row r="2179" spans="1:5">
      <c r="A2179" t="str">
        <f>VLOOKUP(C2179,Nomen2!$A$1:$E$34,2,0)</f>
        <v>BASSIN DE BERNAY</v>
      </c>
      <c r="B2179">
        <f>VLOOKUP(C2179,Nomen2!$A$1:$E$34,3,0)</f>
        <v>28113</v>
      </c>
      <c r="C2179">
        <v>2813</v>
      </c>
      <c r="D2179" t="s">
        <v>450</v>
      </c>
      <c r="E2179">
        <v>1</v>
      </c>
    </row>
    <row r="2180" spans="1:5">
      <c r="A2180" t="str">
        <f>VLOOKUP(C2180,Nomen2!$A$1:$E$34,2,0)</f>
        <v>BASSIN DE BERNAY</v>
      </c>
      <c r="B2180">
        <f>VLOOKUP(C2180,Nomen2!$A$1:$E$34,3,0)</f>
        <v>28113</v>
      </c>
      <c r="C2180">
        <v>2813</v>
      </c>
      <c r="D2180" t="s">
        <v>521</v>
      </c>
      <c r="E2180">
        <v>1</v>
      </c>
    </row>
    <row r="2181" spans="1:5">
      <c r="A2181" t="str">
        <f>VLOOKUP(C2181,Nomen2!$A$1:$E$34,2,0)</f>
        <v>BASSIN DE BERNAY</v>
      </c>
      <c r="B2181">
        <f>VLOOKUP(C2181,Nomen2!$A$1:$E$34,3,0)</f>
        <v>28113</v>
      </c>
      <c r="C2181">
        <v>2813</v>
      </c>
      <c r="D2181" t="s">
        <v>522</v>
      </c>
      <c r="E2181">
        <v>1</v>
      </c>
    </row>
    <row r="2182" spans="1:5">
      <c r="A2182" t="str">
        <f>VLOOKUP(C2182,Nomen2!$A$1:$E$34,2,0)</f>
        <v>BASSIN DE BERNAY</v>
      </c>
      <c r="B2182">
        <f>VLOOKUP(C2182,Nomen2!$A$1:$E$34,3,0)</f>
        <v>28113</v>
      </c>
      <c r="C2182">
        <v>2813</v>
      </c>
      <c r="D2182" t="s">
        <v>452</v>
      </c>
      <c r="E2182">
        <v>1</v>
      </c>
    </row>
    <row r="2183" spans="1:5">
      <c r="A2183" t="str">
        <f>VLOOKUP(C2183,Nomen2!$A$1:$E$34,2,0)</f>
        <v>BASSIN DE BERNAY</v>
      </c>
      <c r="B2183">
        <f>VLOOKUP(C2183,Nomen2!$A$1:$E$34,3,0)</f>
        <v>28113</v>
      </c>
      <c r="C2183">
        <v>2813</v>
      </c>
      <c r="D2183" t="s">
        <v>280</v>
      </c>
      <c r="E2183">
        <v>1</v>
      </c>
    </row>
    <row r="2184" spans="1:5">
      <c r="A2184" t="str">
        <f>VLOOKUP(C2184,Nomen2!$A$1:$E$34,2,0)</f>
        <v>BASSIN DE BERNAY</v>
      </c>
      <c r="B2184">
        <f>VLOOKUP(C2184,Nomen2!$A$1:$E$34,3,0)</f>
        <v>28113</v>
      </c>
      <c r="C2184">
        <v>2813</v>
      </c>
      <c r="D2184" t="s">
        <v>283</v>
      </c>
      <c r="E2184">
        <v>1</v>
      </c>
    </row>
    <row r="2185" spans="1:5">
      <c r="A2185" t="str">
        <f>VLOOKUP(C2185,Nomen2!$A$1:$E$34,2,0)</f>
        <v>BASSIN DE BERNAY</v>
      </c>
      <c r="B2185">
        <f>VLOOKUP(C2185,Nomen2!$A$1:$E$34,3,0)</f>
        <v>28113</v>
      </c>
      <c r="C2185">
        <v>2813</v>
      </c>
      <c r="D2185" t="s">
        <v>307</v>
      </c>
      <c r="E2185">
        <v>1</v>
      </c>
    </row>
    <row r="2186" spans="1:5">
      <c r="A2186" t="str">
        <f>VLOOKUP(C2186,Nomen2!$A$1:$E$34,2,0)</f>
        <v>BASSIN DE BERNAY</v>
      </c>
      <c r="B2186">
        <f>VLOOKUP(C2186,Nomen2!$A$1:$E$34,3,0)</f>
        <v>28113</v>
      </c>
      <c r="C2186">
        <v>2813</v>
      </c>
      <c r="D2186" t="s">
        <v>266</v>
      </c>
      <c r="E2186">
        <v>1</v>
      </c>
    </row>
    <row r="2187" spans="1:5">
      <c r="A2187" t="str">
        <f>VLOOKUP(C2187,Nomen2!$A$1:$E$34,2,0)</f>
        <v>BASSIN DE BERNAY</v>
      </c>
      <c r="B2187">
        <f>VLOOKUP(C2187,Nomen2!$A$1:$E$34,3,0)</f>
        <v>28113</v>
      </c>
      <c r="C2187">
        <v>2813</v>
      </c>
      <c r="D2187" t="s">
        <v>274</v>
      </c>
      <c r="E2187">
        <v>1</v>
      </c>
    </row>
    <row r="2188" spans="1:5">
      <c r="A2188" t="str">
        <f>VLOOKUP(C2188,Nomen2!$A$1:$E$34,2,0)</f>
        <v>BASSIN DE BERNAY</v>
      </c>
      <c r="B2188">
        <f>VLOOKUP(C2188,Nomen2!$A$1:$E$34,3,0)</f>
        <v>28113</v>
      </c>
      <c r="C2188">
        <v>2813</v>
      </c>
      <c r="D2188" t="s">
        <v>529</v>
      </c>
      <c r="E2188">
        <v>1</v>
      </c>
    </row>
    <row r="2189" spans="1:5">
      <c r="A2189" t="str">
        <f>VLOOKUP(C2189,Nomen2!$A$1:$E$34,2,0)</f>
        <v>BASSIN DE BERNAY</v>
      </c>
      <c r="B2189">
        <f>VLOOKUP(C2189,Nomen2!$A$1:$E$34,3,0)</f>
        <v>28113</v>
      </c>
      <c r="C2189">
        <v>2813</v>
      </c>
      <c r="D2189" t="s">
        <v>531</v>
      </c>
      <c r="E2189">
        <v>1</v>
      </c>
    </row>
    <row r="2190" spans="1:5">
      <c r="A2190" t="str">
        <f>VLOOKUP(C2190,Nomen2!$A$1:$E$34,2,0)</f>
        <v>BASSIN DE BERNAY</v>
      </c>
      <c r="B2190">
        <f>VLOOKUP(C2190,Nomen2!$A$1:$E$34,3,0)</f>
        <v>28113</v>
      </c>
      <c r="C2190">
        <v>2813</v>
      </c>
      <c r="D2190" t="s">
        <v>302</v>
      </c>
      <c r="E2190">
        <v>1</v>
      </c>
    </row>
    <row r="2191" spans="1:5">
      <c r="A2191" t="str">
        <f>VLOOKUP(C2191,Nomen2!$A$1:$E$34,2,0)</f>
        <v>BASSIN DE BERNAY</v>
      </c>
      <c r="B2191">
        <f>VLOOKUP(C2191,Nomen2!$A$1:$E$34,3,0)</f>
        <v>28113</v>
      </c>
      <c r="C2191">
        <v>2813</v>
      </c>
      <c r="D2191" t="s">
        <v>318</v>
      </c>
      <c r="E2191">
        <v>1</v>
      </c>
    </row>
    <row r="2192" spans="1:5">
      <c r="A2192" t="str">
        <f>VLOOKUP(C2192,Nomen2!$A$1:$E$34,2,0)</f>
        <v>BASSIN DE BERNAY</v>
      </c>
      <c r="B2192">
        <f>VLOOKUP(C2192,Nomen2!$A$1:$E$34,3,0)</f>
        <v>28113</v>
      </c>
      <c r="C2192">
        <v>2813</v>
      </c>
      <c r="D2192" t="s">
        <v>248</v>
      </c>
      <c r="E2192">
        <v>1</v>
      </c>
    </row>
    <row r="2193" spans="1:5">
      <c r="A2193" t="str">
        <f>VLOOKUP(C2193,Nomen2!$A$1:$E$34,2,0)</f>
        <v>BASSIN DE BERNAY</v>
      </c>
      <c r="B2193">
        <f>VLOOKUP(C2193,Nomen2!$A$1:$E$34,3,0)</f>
        <v>28113</v>
      </c>
      <c r="C2193">
        <v>2813</v>
      </c>
      <c r="D2193" t="s">
        <v>288</v>
      </c>
      <c r="E2193">
        <v>1</v>
      </c>
    </row>
    <row r="2194" spans="1:5">
      <c r="A2194" t="str">
        <f>VLOOKUP(C2194,Nomen2!$A$1:$E$34,2,0)</f>
        <v>BASSIN DE BERNAY</v>
      </c>
      <c r="B2194">
        <f>VLOOKUP(C2194,Nomen2!$A$1:$E$34,3,0)</f>
        <v>28113</v>
      </c>
      <c r="C2194">
        <v>2813</v>
      </c>
      <c r="D2194" t="s">
        <v>1070</v>
      </c>
      <c r="E2194">
        <v>1</v>
      </c>
    </row>
    <row r="2195" spans="1:5">
      <c r="A2195" t="str">
        <f>VLOOKUP(C2195,Nomen2!$A$1:$E$34,2,0)</f>
        <v>BASSIN DE BERNAY</v>
      </c>
      <c r="B2195">
        <f>VLOOKUP(C2195,Nomen2!$A$1:$E$34,3,0)</f>
        <v>28113</v>
      </c>
      <c r="C2195">
        <v>2813</v>
      </c>
      <c r="D2195" t="s">
        <v>284</v>
      </c>
      <c r="E2195">
        <v>1</v>
      </c>
    </row>
    <row r="2196" spans="1:5">
      <c r="A2196" t="str">
        <f>VLOOKUP(C2196,Nomen2!$A$1:$E$34,2,0)</f>
        <v>BASSIN DE BERNAY</v>
      </c>
      <c r="B2196">
        <f>VLOOKUP(C2196,Nomen2!$A$1:$E$34,3,0)</f>
        <v>28113</v>
      </c>
      <c r="C2196">
        <v>2813</v>
      </c>
      <c r="D2196" t="s">
        <v>324</v>
      </c>
      <c r="E2196">
        <v>1</v>
      </c>
    </row>
    <row r="2197" spans="1:5">
      <c r="A2197" t="str">
        <f>VLOOKUP(C2197,Nomen2!$A$1:$E$34,2,0)</f>
        <v>BASSIN DE BERNAY</v>
      </c>
      <c r="B2197">
        <f>VLOOKUP(C2197,Nomen2!$A$1:$E$34,3,0)</f>
        <v>28113</v>
      </c>
      <c r="C2197">
        <v>2813</v>
      </c>
      <c r="D2197" t="s">
        <v>462</v>
      </c>
      <c r="E2197">
        <v>1</v>
      </c>
    </row>
    <row r="2198" spans="1:5">
      <c r="A2198" t="str">
        <f>VLOOKUP(C2198,Nomen2!$A$1:$E$34,2,0)</f>
        <v>BASSIN DE BERNAY</v>
      </c>
      <c r="B2198">
        <f>VLOOKUP(C2198,Nomen2!$A$1:$E$34,3,0)</f>
        <v>28113</v>
      </c>
      <c r="C2198">
        <v>2813</v>
      </c>
      <c r="D2198" t="s">
        <v>548</v>
      </c>
      <c r="E2198">
        <v>1</v>
      </c>
    </row>
    <row r="2199" spans="1:5">
      <c r="A2199" t="str">
        <f>VLOOKUP(C2199,Nomen2!$A$1:$E$34,2,0)</f>
        <v>BASSIN DE BERNAY</v>
      </c>
      <c r="B2199">
        <f>VLOOKUP(C2199,Nomen2!$A$1:$E$34,3,0)</f>
        <v>28113</v>
      </c>
      <c r="C2199">
        <v>2813</v>
      </c>
      <c r="D2199" t="s">
        <v>391</v>
      </c>
      <c r="E2199">
        <v>1</v>
      </c>
    </row>
    <row r="2200" spans="1:5">
      <c r="A2200" t="str">
        <f>VLOOKUP(C2200,Nomen2!$A$1:$E$34,2,0)</f>
        <v>BASSIN DE BERNAY</v>
      </c>
      <c r="B2200">
        <f>VLOOKUP(C2200,Nomen2!$A$1:$E$34,3,0)</f>
        <v>28113</v>
      </c>
      <c r="C2200">
        <v>2813</v>
      </c>
      <c r="D2200" t="s">
        <v>244</v>
      </c>
      <c r="E2200">
        <v>1</v>
      </c>
    </row>
    <row r="2201" spans="1:5">
      <c r="A2201" t="str">
        <f>VLOOKUP(C2201,Nomen2!$A$1:$E$34,2,0)</f>
        <v>BASSIN DE BERNAY</v>
      </c>
      <c r="B2201">
        <f>VLOOKUP(C2201,Nomen2!$A$1:$E$34,3,0)</f>
        <v>28113</v>
      </c>
      <c r="C2201">
        <v>2813</v>
      </c>
      <c r="D2201" t="s">
        <v>362</v>
      </c>
      <c r="E2201">
        <v>1</v>
      </c>
    </row>
    <row r="2202" spans="1:5">
      <c r="A2202" t="str">
        <f>VLOOKUP(C2202,Nomen2!$A$1:$E$34,2,0)</f>
        <v>BASSIN DE BERNAY</v>
      </c>
      <c r="B2202">
        <f>VLOOKUP(C2202,Nomen2!$A$1:$E$34,3,0)</f>
        <v>28113</v>
      </c>
      <c r="C2202">
        <v>2813</v>
      </c>
      <c r="D2202" t="s">
        <v>394</v>
      </c>
      <c r="E2202">
        <v>1</v>
      </c>
    </row>
    <row r="2203" spans="1:5">
      <c r="A2203" t="str">
        <f>VLOOKUP(C2203,Nomen2!$A$1:$E$34,2,0)</f>
        <v>BASSIN DE BERNAY</v>
      </c>
      <c r="B2203">
        <f>VLOOKUP(C2203,Nomen2!$A$1:$E$34,3,0)</f>
        <v>28113</v>
      </c>
      <c r="C2203">
        <v>2813</v>
      </c>
      <c r="D2203" t="s">
        <v>338</v>
      </c>
      <c r="E2203">
        <v>1</v>
      </c>
    </row>
    <row r="2204" spans="1:5">
      <c r="A2204" t="str">
        <f>VLOOKUP(C2204,Nomen2!$A$1:$E$34,2,0)</f>
        <v>BASSIN DE BERNAY</v>
      </c>
      <c r="B2204">
        <f>VLOOKUP(C2204,Nomen2!$A$1:$E$34,3,0)</f>
        <v>28113</v>
      </c>
      <c r="C2204">
        <v>2813</v>
      </c>
      <c r="D2204" t="s">
        <v>422</v>
      </c>
      <c r="E2204">
        <v>1</v>
      </c>
    </row>
    <row r="2205" spans="1:5">
      <c r="A2205" t="str">
        <f>VLOOKUP(C2205,Nomen2!$A$1:$E$34,2,0)</f>
        <v>BASSIN DE BERNAY</v>
      </c>
      <c r="B2205">
        <f>VLOOKUP(C2205,Nomen2!$A$1:$E$34,3,0)</f>
        <v>28113</v>
      </c>
      <c r="C2205">
        <v>2813</v>
      </c>
      <c r="D2205" t="s">
        <v>480</v>
      </c>
      <c r="E2205">
        <v>0</v>
      </c>
    </row>
    <row r="2206" spans="1:5">
      <c r="A2206" t="str">
        <f>VLOOKUP(C2206,Nomen2!$A$1:$E$34,2,0)</f>
        <v>BASSIN DE BERNAY</v>
      </c>
      <c r="B2206">
        <f>VLOOKUP(C2206,Nomen2!$A$1:$E$34,3,0)</f>
        <v>28113</v>
      </c>
      <c r="C2206">
        <v>2813</v>
      </c>
      <c r="D2206" t="s">
        <v>214</v>
      </c>
      <c r="E2206">
        <v>0</v>
      </c>
    </row>
    <row r="2207" spans="1:5">
      <c r="A2207" t="str">
        <f>VLOOKUP(C2207,Nomen2!$A$1:$E$34,2,0)</f>
        <v>BASSIN DE BERNAY</v>
      </c>
      <c r="B2207">
        <f>VLOOKUP(C2207,Nomen2!$A$1:$E$34,3,0)</f>
        <v>28113</v>
      </c>
      <c r="C2207">
        <v>2813</v>
      </c>
      <c r="D2207" t="s">
        <v>516</v>
      </c>
      <c r="E2207">
        <v>0</v>
      </c>
    </row>
    <row r="2208" spans="1:5">
      <c r="A2208" t="str">
        <f>VLOOKUP(C2208,Nomen2!$A$1:$E$34,2,0)</f>
        <v>BASSIN DE BERNAY</v>
      </c>
      <c r="B2208">
        <f>VLOOKUP(C2208,Nomen2!$A$1:$E$34,3,0)</f>
        <v>28113</v>
      </c>
      <c r="C2208">
        <v>2813</v>
      </c>
      <c r="D2208" t="s">
        <v>382</v>
      </c>
      <c r="E2208">
        <v>0</v>
      </c>
    </row>
    <row r="2209" spans="1:5">
      <c r="A2209" t="str">
        <f>VLOOKUP(C2209,Nomen2!$A$1:$E$34,2,0)</f>
        <v>BASSIN DE BERNAY</v>
      </c>
      <c r="B2209">
        <f>VLOOKUP(C2209,Nomen2!$A$1:$E$34,3,0)</f>
        <v>28113</v>
      </c>
      <c r="C2209">
        <v>2813</v>
      </c>
      <c r="D2209" t="s">
        <v>296</v>
      </c>
      <c r="E2209">
        <v>0</v>
      </c>
    </row>
    <row r="2210" spans="1:5">
      <c r="A2210" t="str">
        <f>VLOOKUP(C2210,Nomen2!$A$1:$E$34,2,0)</f>
        <v>BASSIN DE BERNAY</v>
      </c>
      <c r="B2210">
        <f>VLOOKUP(C2210,Nomen2!$A$1:$E$34,3,0)</f>
        <v>28113</v>
      </c>
      <c r="C2210">
        <v>2813</v>
      </c>
      <c r="D2210" t="s">
        <v>319</v>
      </c>
      <c r="E2210">
        <v>0</v>
      </c>
    </row>
    <row r="2211" spans="1:5">
      <c r="A2211" t="str">
        <f>VLOOKUP(C2211,Nomen2!$A$1:$E$34,2,0)</f>
        <v>BASSIN DE BERNAY</v>
      </c>
      <c r="B2211">
        <f>VLOOKUP(C2211,Nomen2!$A$1:$E$34,3,0)</f>
        <v>28113</v>
      </c>
      <c r="C2211">
        <v>2813</v>
      </c>
      <c r="D2211" t="s">
        <v>289</v>
      </c>
      <c r="E2211">
        <v>0</v>
      </c>
    </row>
    <row r="2212" spans="1:5">
      <c r="A2212" t="str">
        <f>VLOOKUP(C2212,Nomen2!$A$1:$E$34,2,0)</f>
        <v>BASSIN DE PONT-AUDEMER</v>
      </c>
      <c r="B2212">
        <f>VLOOKUP(C2212,Nomen2!$A$1:$E$34,3,0)</f>
        <v>28114</v>
      </c>
      <c r="C2212">
        <v>2814</v>
      </c>
      <c r="D2212" t="s">
        <v>188</v>
      </c>
      <c r="E2212">
        <v>25</v>
      </c>
    </row>
    <row r="2213" spans="1:5">
      <c r="A2213" t="str">
        <f>VLOOKUP(C2213,Nomen2!$A$1:$E$34,2,0)</f>
        <v>BASSIN DE PONT-AUDEMER</v>
      </c>
      <c r="B2213">
        <f>VLOOKUP(C2213,Nomen2!$A$1:$E$34,3,0)</f>
        <v>28114</v>
      </c>
      <c r="C2213">
        <v>2814</v>
      </c>
      <c r="D2213" t="s">
        <v>185</v>
      </c>
      <c r="E2213">
        <v>24</v>
      </c>
    </row>
    <row r="2214" spans="1:5">
      <c r="A2214" t="str">
        <f>VLOOKUP(C2214,Nomen2!$A$1:$E$34,2,0)</f>
        <v>BASSIN DE PONT-AUDEMER</v>
      </c>
      <c r="B2214">
        <f>VLOOKUP(C2214,Nomen2!$A$1:$E$34,3,0)</f>
        <v>28114</v>
      </c>
      <c r="C2214">
        <v>2814</v>
      </c>
      <c r="D2214" t="s">
        <v>183</v>
      </c>
      <c r="E2214">
        <v>22</v>
      </c>
    </row>
    <row r="2215" spans="1:5">
      <c r="A2215" t="str">
        <f>VLOOKUP(C2215,Nomen2!$A$1:$E$34,2,0)</f>
        <v>BASSIN DE PONT-AUDEMER</v>
      </c>
      <c r="B2215">
        <f>VLOOKUP(C2215,Nomen2!$A$1:$E$34,3,0)</f>
        <v>28114</v>
      </c>
      <c r="C2215">
        <v>2814</v>
      </c>
      <c r="D2215" t="s">
        <v>195</v>
      </c>
      <c r="E2215">
        <v>20</v>
      </c>
    </row>
    <row r="2216" spans="1:5">
      <c r="A2216" t="str">
        <f>VLOOKUP(C2216,Nomen2!$A$1:$E$34,2,0)</f>
        <v>BASSIN DE PONT-AUDEMER</v>
      </c>
      <c r="B2216">
        <f>VLOOKUP(C2216,Nomen2!$A$1:$E$34,3,0)</f>
        <v>28114</v>
      </c>
      <c r="C2216">
        <v>2814</v>
      </c>
      <c r="D2216" t="s">
        <v>176</v>
      </c>
      <c r="E2216">
        <v>19</v>
      </c>
    </row>
    <row r="2217" spans="1:5">
      <c r="A2217" t="str">
        <f>VLOOKUP(C2217,Nomen2!$A$1:$E$34,2,0)</f>
        <v>BASSIN DE PONT-AUDEMER</v>
      </c>
      <c r="B2217">
        <f>VLOOKUP(C2217,Nomen2!$A$1:$E$34,3,0)</f>
        <v>28114</v>
      </c>
      <c r="C2217">
        <v>2814</v>
      </c>
      <c r="D2217" t="s">
        <v>178</v>
      </c>
      <c r="E2217">
        <v>18</v>
      </c>
    </row>
    <row r="2218" spans="1:5">
      <c r="A2218" t="str">
        <f>VLOOKUP(C2218,Nomen2!$A$1:$E$34,2,0)</f>
        <v>BASSIN DE PONT-AUDEMER</v>
      </c>
      <c r="B2218">
        <f>VLOOKUP(C2218,Nomen2!$A$1:$E$34,3,0)</f>
        <v>28114</v>
      </c>
      <c r="C2218">
        <v>2814</v>
      </c>
      <c r="D2218" t="s">
        <v>175</v>
      </c>
      <c r="E2218">
        <v>16</v>
      </c>
    </row>
    <row r="2219" spans="1:5">
      <c r="A2219" t="str">
        <f>VLOOKUP(C2219,Nomen2!$A$1:$E$34,2,0)</f>
        <v>BASSIN DE PONT-AUDEMER</v>
      </c>
      <c r="B2219">
        <f>VLOOKUP(C2219,Nomen2!$A$1:$E$34,3,0)</f>
        <v>28114</v>
      </c>
      <c r="C2219">
        <v>2814</v>
      </c>
      <c r="D2219" t="s">
        <v>199</v>
      </c>
      <c r="E2219">
        <v>12</v>
      </c>
    </row>
    <row r="2220" spans="1:5">
      <c r="A2220" t="str">
        <f>VLOOKUP(C2220,Nomen2!$A$1:$E$34,2,0)</f>
        <v>BASSIN DE PONT-AUDEMER</v>
      </c>
      <c r="B2220">
        <f>VLOOKUP(C2220,Nomen2!$A$1:$E$34,3,0)</f>
        <v>28114</v>
      </c>
      <c r="C2220">
        <v>2814</v>
      </c>
      <c r="D2220" t="s">
        <v>196</v>
      </c>
      <c r="E2220">
        <v>11</v>
      </c>
    </row>
    <row r="2221" spans="1:5">
      <c r="A2221" t="str">
        <f>VLOOKUP(C2221,Nomen2!$A$1:$E$34,2,0)</f>
        <v>BASSIN DE PONT-AUDEMER</v>
      </c>
      <c r="B2221">
        <f>VLOOKUP(C2221,Nomen2!$A$1:$E$34,3,0)</f>
        <v>28114</v>
      </c>
      <c r="C2221">
        <v>2814</v>
      </c>
      <c r="D2221" t="s">
        <v>191</v>
      </c>
      <c r="E2221">
        <v>11</v>
      </c>
    </row>
    <row r="2222" spans="1:5">
      <c r="A2222" t="str">
        <f>VLOOKUP(C2222,Nomen2!$A$1:$E$34,2,0)</f>
        <v>BASSIN DE PONT-AUDEMER</v>
      </c>
      <c r="B2222">
        <f>VLOOKUP(C2222,Nomen2!$A$1:$E$34,3,0)</f>
        <v>28114</v>
      </c>
      <c r="C2222">
        <v>2814</v>
      </c>
      <c r="D2222" t="s">
        <v>184</v>
      </c>
      <c r="E2222">
        <v>11</v>
      </c>
    </row>
    <row r="2223" spans="1:5">
      <c r="A2223" t="str">
        <f>VLOOKUP(C2223,Nomen2!$A$1:$E$34,2,0)</f>
        <v>BASSIN DE PONT-AUDEMER</v>
      </c>
      <c r="B2223">
        <f>VLOOKUP(C2223,Nomen2!$A$1:$E$34,3,0)</f>
        <v>28114</v>
      </c>
      <c r="C2223">
        <v>2814</v>
      </c>
      <c r="D2223" t="s">
        <v>182</v>
      </c>
      <c r="E2223">
        <v>9</v>
      </c>
    </row>
    <row r="2224" spans="1:5">
      <c r="A2224" t="str">
        <f>VLOOKUP(C2224,Nomen2!$A$1:$E$34,2,0)</f>
        <v>BASSIN DE PONT-AUDEMER</v>
      </c>
      <c r="B2224">
        <f>VLOOKUP(C2224,Nomen2!$A$1:$E$34,3,0)</f>
        <v>28114</v>
      </c>
      <c r="C2224">
        <v>2814</v>
      </c>
      <c r="D2224" t="s">
        <v>193</v>
      </c>
      <c r="E2224">
        <v>8</v>
      </c>
    </row>
    <row r="2225" spans="1:5">
      <c r="A2225" t="str">
        <f>VLOOKUP(C2225,Nomen2!$A$1:$E$34,2,0)</f>
        <v>BASSIN DE PONT-AUDEMER</v>
      </c>
      <c r="B2225">
        <f>VLOOKUP(C2225,Nomen2!$A$1:$E$34,3,0)</f>
        <v>28114</v>
      </c>
      <c r="C2225">
        <v>2814</v>
      </c>
      <c r="D2225" t="s">
        <v>201</v>
      </c>
      <c r="E2225">
        <v>8</v>
      </c>
    </row>
    <row r="2226" spans="1:5">
      <c r="A2226" t="str">
        <f>VLOOKUP(C2226,Nomen2!$A$1:$E$34,2,0)</f>
        <v>BASSIN DE PONT-AUDEMER</v>
      </c>
      <c r="B2226">
        <f>VLOOKUP(C2226,Nomen2!$A$1:$E$34,3,0)</f>
        <v>28114</v>
      </c>
      <c r="C2226">
        <v>2814</v>
      </c>
      <c r="D2226" t="s">
        <v>204</v>
      </c>
      <c r="E2226">
        <v>7</v>
      </c>
    </row>
    <row r="2227" spans="1:5">
      <c r="A2227" t="str">
        <f>VLOOKUP(C2227,Nomen2!$A$1:$E$34,2,0)</f>
        <v>BASSIN DE PONT-AUDEMER</v>
      </c>
      <c r="B2227">
        <f>VLOOKUP(C2227,Nomen2!$A$1:$E$34,3,0)</f>
        <v>28114</v>
      </c>
      <c r="C2227">
        <v>2814</v>
      </c>
      <c r="D2227" t="s">
        <v>189</v>
      </c>
      <c r="E2227">
        <v>7</v>
      </c>
    </row>
    <row r="2228" spans="1:5">
      <c r="A2228" t="str">
        <f>VLOOKUP(C2228,Nomen2!$A$1:$E$34,2,0)</f>
        <v>BASSIN DE PONT-AUDEMER</v>
      </c>
      <c r="B2228">
        <f>VLOOKUP(C2228,Nomen2!$A$1:$E$34,3,0)</f>
        <v>28114</v>
      </c>
      <c r="C2228">
        <v>2814</v>
      </c>
      <c r="D2228" t="s">
        <v>211</v>
      </c>
      <c r="E2228">
        <v>7</v>
      </c>
    </row>
    <row r="2229" spans="1:5">
      <c r="A2229" t="str">
        <f>VLOOKUP(C2229,Nomen2!$A$1:$E$34,2,0)</f>
        <v>BASSIN DE PONT-AUDEMER</v>
      </c>
      <c r="B2229">
        <f>VLOOKUP(C2229,Nomen2!$A$1:$E$34,3,0)</f>
        <v>28114</v>
      </c>
      <c r="C2229">
        <v>2814</v>
      </c>
      <c r="D2229" t="s">
        <v>198</v>
      </c>
      <c r="E2229">
        <v>7</v>
      </c>
    </row>
    <row r="2230" spans="1:5">
      <c r="A2230" t="str">
        <f>VLOOKUP(C2230,Nomen2!$A$1:$E$34,2,0)</f>
        <v>BASSIN DE PONT-AUDEMER</v>
      </c>
      <c r="B2230">
        <f>VLOOKUP(C2230,Nomen2!$A$1:$E$34,3,0)</f>
        <v>28114</v>
      </c>
      <c r="C2230">
        <v>2814</v>
      </c>
      <c r="D2230" t="s">
        <v>180</v>
      </c>
      <c r="E2230">
        <v>7</v>
      </c>
    </row>
    <row r="2231" spans="1:5">
      <c r="A2231" t="str">
        <f>VLOOKUP(C2231,Nomen2!$A$1:$E$34,2,0)</f>
        <v>BASSIN DE PONT-AUDEMER</v>
      </c>
      <c r="B2231">
        <f>VLOOKUP(C2231,Nomen2!$A$1:$E$34,3,0)</f>
        <v>28114</v>
      </c>
      <c r="C2231">
        <v>2814</v>
      </c>
      <c r="D2231" t="s">
        <v>179</v>
      </c>
      <c r="E2231">
        <v>7</v>
      </c>
    </row>
    <row r="2232" spans="1:5">
      <c r="A2232" t="str">
        <f>VLOOKUP(C2232,Nomen2!$A$1:$E$34,2,0)</f>
        <v>BASSIN DE PONT-AUDEMER</v>
      </c>
      <c r="B2232">
        <f>VLOOKUP(C2232,Nomen2!$A$1:$E$34,3,0)</f>
        <v>28114</v>
      </c>
      <c r="C2232">
        <v>2814</v>
      </c>
      <c r="D2232" t="s">
        <v>181</v>
      </c>
      <c r="E2232">
        <v>6</v>
      </c>
    </row>
    <row r="2233" spans="1:5">
      <c r="A2233" t="str">
        <f>VLOOKUP(C2233,Nomen2!$A$1:$E$34,2,0)</f>
        <v>BASSIN DE PONT-AUDEMER</v>
      </c>
      <c r="B2233">
        <f>VLOOKUP(C2233,Nomen2!$A$1:$E$34,3,0)</f>
        <v>28114</v>
      </c>
      <c r="C2233">
        <v>2814</v>
      </c>
      <c r="D2233" t="s">
        <v>177</v>
      </c>
      <c r="E2233">
        <v>6</v>
      </c>
    </row>
    <row r="2234" spans="1:5">
      <c r="A2234" t="str">
        <f>VLOOKUP(C2234,Nomen2!$A$1:$E$34,2,0)</f>
        <v>BASSIN DE PONT-AUDEMER</v>
      </c>
      <c r="B2234">
        <f>VLOOKUP(C2234,Nomen2!$A$1:$E$34,3,0)</f>
        <v>28114</v>
      </c>
      <c r="C2234">
        <v>2814</v>
      </c>
      <c r="D2234" t="s">
        <v>187</v>
      </c>
      <c r="E2234">
        <v>5</v>
      </c>
    </row>
    <row r="2235" spans="1:5">
      <c r="A2235" t="str">
        <f>VLOOKUP(C2235,Nomen2!$A$1:$E$34,2,0)</f>
        <v>BASSIN DE PONT-AUDEMER</v>
      </c>
      <c r="B2235">
        <f>VLOOKUP(C2235,Nomen2!$A$1:$E$34,3,0)</f>
        <v>28114</v>
      </c>
      <c r="C2235">
        <v>2814</v>
      </c>
      <c r="D2235" t="s">
        <v>251</v>
      </c>
      <c r="E2235">
        <v>5</v>
      </c>
    </row>
    <row r="2236" spans="1:5">
      <c r="A2236" t="str">
        <f>VLOOKUP(C2236,Nomen2!$A$1:$E$34,2,0)</f>
        <v>BASSIN DE PONT-AUDEMER</v>
      </c>
      <c r="B2236">
        <f>VLOOKUP(C2236,Nomen2!$A$1:$E$34,3,0)</f>
        <v>28114</v>
      </c>
      <c r="C2236">
        <v>2814</v>
      </c>
      <c r="D2236" t="s">
        <v>219</v>
      </c>
      <c r="E2236">
        <v>5</v>
      </c>
    </row>
    <row r="2237" spans="1:5">
      <c r="A2237" t="str">
        <f>VLOOKUP(C2237,Nomen2!$A$1:$E$34,2,0)</f>
        <v>BASSIN DE PONT-AUDEMER</v>
      </c>
      <c r="B2237">
        <f>VLOOKUP(C2237,Nomen2!$A$1:$E$34,3,0)</f>
        <v>28114</v>
      </c>
      <c r="C2237">
        <v>2814</v>
      </c>
      <c r="D2237" t="s">
        <v>194</v>
      </c>
      <c r="E2237">
        <v>5</v>
      </c>
    </row>
    <row r="2238" spans="1:5">
      <c r="A2238" t="str">
        <f>VLOOKUP(C2238,Nomen2!$A$1:$E$34,2,0)</f>
        <v>BASSIN DE PONT-AUDEMER</v>
      </c>
      <c r="B2238">
        <f>VLOOKUP(C2238,Nomen2!$A$1:$E$34,3,0)</f>
        <v>28114</v>
      </c>
      <c r="C2238">
        <v>2814</v>
      </c>
      <c r="D2238" t="s">
        <v>206</v>
      </c>
      <c r="E2238">
        <v>5</v>
      </c>
    </row>
    <row r="2239" spans="1:5">
      <c r="A2239" t="str">
        <f>VLOOKUP(C2239,Nomen2!$A$1:$E$34,2,0)</f>
        <v>BASSIN DE PONT-AUDEMER</v>
      </c>
      <c r="B2239">
        <f>VLOOKUP(C2239,Nomen2!$A$1:$E$34,3,0)</f>
        <v>28114</v>
      </c>
      <c r="C2239">
        <v>2814</v>
      </c>
      <c r="D2239" t="s">
        <v>215</v>
      </c>
      <c r="E2239">
        <v>4</v>
      </c>
    </row>
    <row r="2240" spans="1:5">
      <c r="A2240" t="str">
        <f>VLOOKUP(C2240,Nomen2!$A$1:$E$34,2,0)</f>
        <v>BASSIN DE PONT-AUDEMER</v>
      </c>
      <c r="B2240">
        <f>VLOOKUP(C2240,Nomen2!$A$1:$E$34,3,0)</f>
        <v>28114</v>
      </c>
      <c r="C2240">
        <v>2814</v>
      </c>
      <c r="D2240" t="s">
        <v>186</v>
      </c>
      <c r="E2240">
        <v>4</v>
      </c>
    </row>
    <row r="2241" spans="1:5">
      <c r="A2241" t="str">
        <f>VLOOKUP(C2241,Nomen2!$A$1:$E$34,2,0)</f>
        <v>BASSIN DE PONT-AUDEMER</v>
      </c>
      <c r="B2241">
        <f>VLOOKUP(C2241,Nomen2!$A$1:$E$34,3,0)</f>
        <v>28114</v>
      </c>
      <c r="C2241">
        <v>2814</v>
      </c>
      <c r="D2241" t="s">
        <v>240</v>
      </c>
      <c r="E2241">
        <v>4</v>
      </c>
    </row>
    <row r="2242" spans="1:5">
      <c r="A2242" t="str">
        <f>VLOOKUP(C2242,Nomen2!$A$1:$E$34,2,0)</f>
        <v>BASSIN DE PONT-AUDEMER</v>
      </c>
      <c r="B2242">
        <f>VLOOKUP(C2242,Nomen2!$A$1:$E$34,3,0)</f>
        <v>28114</v>
      </c>
      <c r="C2242">
        <v>2814</v>
      </c>
      <c r="D2242" t="s">
        <v>261</v>
      </c>
      <c r="E2242">
        <v>4</v>
      </c>
    </row>
    <row r="2243" spans="1:5">
      <c r="A2243" t="str">
        <f>VLOOKUP(C2243,Nomen2!$A$1:$E$34,2,0)</f>
        <v>BASSIN DE PONT-AUDEMER</v>
      </c>
      <c r="B2243">
        <f>VLOOKUP(C2243,Nomen2!$A$1:$E$34,3,0)</f>
        <v>28114</v>
      </c>
      <c r="C2243">
        <v>2814</v>
      </c>
      <c r="D2243" t="s">
        <v>302</v>
      </c>
      <c r="E2243">
        <v>4</v>
      </c>
    </row>
    <row r="2244" spans="1:5">
      <c r="A2244" t="str">
        <f>VLOOKUP(C2244,Nomen2!$A$1:$E$34,2,0)</f>
        <v>BASSIN DE PONT-AUDEMER</v>
      </c>
      <c r="B2244">
        <f>VLOOKUP(C2244,Nomen2!$A$1:$E$34,3,0)</f>
        <v>28114</v>
      </c>
      <c r="C2244">
        <v>2814</v>
      </c>
      <c r="D2244" t="s">
        <v>403</v>
      </c>
      <c r="E2244">
        <v>3</v>
      </c>
    </row>
    <row r="2245" spans="1:5">
      <c r="A2245" t="str">
        <f>VLOOKUP(C2245,Nomen2!$A$1:$E$34,2,0)</f>
        <v>BASSIN DE PONT-AUDEMER</v>
      </c>
      <c r="B2245">
        <f>VLOOKUP(C2245,Nomen2!$A$1:$E$34,3,0)</f>
        <v>28114</v>
      </c>
      <c r="C2245">
        <v>2814</v>
      </c>
      <c r="D2245" t="s">
        <v>190</v>
      </c>
      <c r="E2245">
        <v>3</v>
      </c>
    </row>
    <row r="2246" spans="1:5">
      <c r="A2246" t="str">
        <f>VLOOKUP(C2246,Nomen2!$A$1:$E$34,2,0)</f>
        <v>BASSIN DE PONT-AUDEMER</v>
      </c>
      <c r="B2246">
        <f>VLOOKUP(C2246,Nomen2!$A$1:$E$34,3,0)</f>
        <v>28114</v>
      </c>
      <c r="C2246">
        <v>2814</v>
      </c>
      <c r="D2246" t="s">
        <v>385</v>
      </c>
      <c r="E2246">
        <v>3</v>
      </c>
    </row>
    <row r="2247" spans="1:5">
      <c r="A2247" t="str">
        <f>VLOOKUP(C2247,Nomen2!$A$1:$E$34,2,0)</f>
        <v>BASSIN DE PONT-AUDEMER</v>
      </c>
      <c r="B2247">
        <f>VLOOKUP(C2247,Nomen2!$A$1:$E$34,3,0)</f>
        <v>28114</v>
      </c>
      <c r="C2247">
        <v>2814</v>
      </c>
      <c r="D2247" t="s">
        <v>289</v>
      </c>
      <c r="E2247">
        <v>3</v>
      </c>
    </row>
    <row r="2248" spans="1:5">
      <c r="A2248" t="str">
        <f>VLOOKUP(C2248,Nomen2!$A$1:$E$34,2,0)</f>
        <v>BASSIN DE PONT-AUDEMER</v>
      </c>
      <c r="B2248">
        <f>VLOOKUP(C2248,Nomen2!$A$1:$E$34,3,0)</f>
        <v>28114</v>
      </c>
      <c r="C2248">
        <v>2814</v>
      </c>
      <c r="D2248" t="s">
        <v>230</v>
      </c>
      <c r="E2248">
        <v>3</v>
      </c>
    </row>
    <row r="2249" spans="1:5">
      <c r="A2249" t="str">
        <f>VLOOKUP(C2249,Nomen2!$A$1:$E$34,2,0)</f>
        <v>BASSIN DE PONT-AUDEMER</v>
      </c>
      <c r="B2249">
        <f>VLOOKUP(C2249,Nomen2!$A$1:$E$34,3,0)</f>
        <v>28114</v>
      </c>
      <c r="C2249">
        <v>2814</v>
      </c>
      <c r="D2249" t="s">
        <v>310</v>
      </c>
      <c r="E2249">
        <v>3</v>
      </c>
    </row>
    <row r="2250" spans="1:5">
      <c r="A2250" t="str">
        <f>VLOOKUP(C2250,Nomen2!$A$1:$E$34,2,0)</f>
        <v>BASSIN DE PONT-AUDEMER</v>
      </c>
      <c r="B2250">
        <f>VLOOKUP(C2250,Nomen2!$A$1:$E$34,3,0)</f>
        <v>28114</v>
      </c>
      <c r="C2250">
        <v>2814</v>
      </c>
      <c r="D2250" t="s">
        <v>255</v>
      </c>
      <c r="E2250">
        <v>3</v>
      </c>
    </row>
    <row r="2251" spans="1:5">
      <c r="A2251" t="str">
        <f>VLOOKUP(C2251,Nomen2!$A$1:$E$34,2,0)</f>
        <v>BASSIN DE PONT-AUDEMER</v>
      </c>
      <c r="B2251">
        <f>VLOOKUP(C2251,Nomen2!$A$1:$E$34,3,0)</f>
        <v>28114</v>
      </c>
      <c r="C2251">
        <v>2814</v>
      </c>
      <c r="D2251" t="s">
        <v>221</v>
      </c>
      <c r="E2251">
        <v>3</v>
      </c>
    </row>
    <row r="2252" spans="1:5">
      <c r="A2252" t="str">
        <f>VLOOKUP(C2252,Nomen2!$A$1:$E$34,2,0)</f>
        <v>BASSIN DE PONT-AUDEMER</v>
      </c>
      <c r="B2252">
        <f>VLOOKUP(C2252,Nomen2!$A$1:$E$34,3,0)</f>
        <v>28114</v>
      </c>
      <c r="C2252">
        <v>2814</v>
      </c>
      <c r="D2252" t="s">
        <v>474</v>
      </c>
      <c r="E2252">
        <v>2</v>
      </c>
    </row>
    <row r="2253" spans="1:5">
      <c r="A2253" t="str">
        <f>VLOOKUP(C2253,Nomen2!$A$1:$E$34,2,0)</f>
        <v>BASSIN DE PONT-AUDEMER</v>
      </c>
      <c r="B2253">
        <f>VLOOKUP(C2253,Nomen2!$A$1:$E$34,3,0)</f>
        <v>28114</v>
      </c>
      <c r="C2253">
        <v>2814</v>
      </c>
      <c r="D2253" t="s">
        <v>340</v>
      </c>
      <c r="E2253">
        <v>2</v>
      </c>
    </row>
    <row r="2254" spans="1:5">
      <c r="A2254" t="str">
        <f>VLOOKUP(C2254,Nomen2!$A$1:$E$34,2,0)</f>
        <v>BASSIN DE PONT-AUDEMER</v>
      </c>
      <c r="B2254">
        <f>VLOOKUP(C2254,Nomen2!$A$1:$E$34,3,0)</f>
        <v>28114</v>
      </c>
      <c r="C2254">
        <v>2814</v>
      </c>
      <c r="D2254" t="s">
        <v>426</v>
      </c>
      <c r="E2254">
        <v>2</v>
      </c>
    </row>
    <row r="2255" spans="1:5">
      <c r="A2255" t="str">
        <f>VLOOKUP(C2255,Nomen2!$A$1:$E$34,2,0)</f>
        <v>BASSIN DE PONT-AUDEMER</v>
      </c>
      <c r="B2255">
        <f>VLOOKUP(C2255,Nomen2!$A$1:$E$34,3,0)</f>
        <v>28114</v>
      </c>
      <c r="C2255">
        <v>2814</v>
      </c>
      <c r="D2255" t="s">
        <v>217</v>
      </c>
      <c r="E2255">
        <v>2</v>
      </c>
    </row>
    <row r="2256" spans="1:5">
      <c r="A2256" t="str">
        <f>VLOOKUP(C2256,Nomen2!$A$1:$E$34,2,0)</f>
        <v>BASSIN DE PONT-AUDEMER</v>
      </c>
      <c r="B2256">
        <f>VLOOKUP(C2256,Nomen2!$A$1:$E$34,3,0)</f>
        <v>28114</v>
      </c>
      <c r="C2256">
        <v>2814</v>
      </c>
      <c r="D2256" t="s">
        <v>258</v>
      </c>
      <c r="E2256">
        <v>2</v>
      </c>
    </row>
    <row r="2257" spans="1:5">
      <c r="A2257" t="str">
        <f>VLOOKUP(C2257,Nomen2!$A$1:$E$34,2,0)</f>
        <v>BASSIN DE PONT-AUDEMER</v>
      </c>
      <c r="B2257">
        <f>VLOOKUP(C2257,Nomen2!$A$1:$E$34,3,0)</f>
        <v>28114</v>
      </c>
      <c r="C2257">
        <v>2814</v>
      </c>
      <c r="D2257" t="s">
        <v>328</v>
      </c>
      <c r="E2257">
        <v>2</v>
      </c>
    </row>
    <row r="2258" spans="1:5">
      <c r="A2258" t="str">
        <f>VLOOKUP(C2258,Nomen2!$A$1:$E$34,2,0)</f>
        <v>BASSIN DE PONT-AUDEMER</v>
      </c>
      <c r="B2258">
        <f>VLOOKUP(C2258,Nomen2!$A$1:$E$34,3,0)</f>
        <v>28114</v>
      </c>
      <c r="C2258">
        <v>2814</v>
      </c>
      <c r="D2258" t="s">
        <v>232</v>
      </c>
      <c r="E2258">
        <v>2</v>
      </c>
    </row>
    <row r="2259" spans="1:5">
      <c r="A2259" t="str">
        <f>VLOOKUP(C2259,Nomen2!$A$1:$E$34,2,0)</f>
        <v>BASSIN DE PONT-AUDEMER</v>
      </c>
      <c r="B2259">
        <f>VLOOKUP(C2259,Nomen2!$A$1:$E$34,3,0)</f>
        <v>28114</v>
      </c>
      <c r="C2259">
        <v>2814</v>
      </c>
      <c r="D2259" t="s">
        <v>223</v>
      </c>
      <c r="E2259">
        <v>2</v>
      </c>
    </row>
    <row r="2260" spans="1:5">
      <c r="A2260" t="str">
        <f>VLOOKUP(C2260,Nomen2!$A$1:$E$34,2,0)</f>
        <v>BASSIN DE PONT-AUDEMER</v>
      </c>
      <c r="B2260">
        <f>VLOOKUP(C2260,Nomen2!$A$1:$E$34,3,0)</f>
        <v>28114</v>
      </c>
      <c r="C2260">
        <v>2814</v>
      </c>
      <c r="D2260" t="s">
        <v>293</v>
      </c>
      <c r="E2260">
        <v>2</v>
      </c>
    </row>
    <row r="2261" spans="1:5">
      <c r="A2261" t="str">
        <f>VLOOKUP(C2261,Nomen2!$A$1:$E$34,2,0)</f>
        <v>BASSIN DE PONT-AUDEMER</v>
      </c>
      <c r="B2261">
        <f>VLOOKUP(C2261,Nomen2!$A$1:$E$34,3,0)</f>
        <v>28114</v>
      </c>
      <c r="C2261">
        <v>2814</v>
      </c>
      <c r="D2261" t="s">
        <v>498</v>
      </c>
      <c r="E2261">
        <v>2</v>
      </c>
    </row>
    <row r="2262" spans="1:5">
      <c r="A2262" t="str">
        <f>VLOOKUP(C2262,Nomen2!$A$1:$E$34,2,0)</f>
        <v>BASSIN DE PONT-AUDEMER</v>
      </c>
      <c r="B2262">
        <f>VLOOKUP(C2262,Nomen2!$A$1:$E$34,3,0)</f>
        <v>28114</v>
      </c>
      <c r="C2262">
        <v>2814</v>
      </c>
      <c r="D2262" t="s">
        <v>437</v>
      </c>
      <c r="E2262">
        <v>2</v>
      </c>
    </row>
    <row r="2263" spans="1:5">
      <c r="A2263" t="str">
        <f>VLOOKUP(C2263,Nomen2!$A$1:$E$34,2,0)</f>
        <v>BASSIN DE PONT-AUDEMER</v>
      </c>
      <c r="B2263">
        <f>VLOOKUP(C2263,Nomen2!$A$1:$E$34,3,0)</f>
        <v>28114</v>
      </c>
      <c r="C2263">
        <v>2814</v>
      </c>
      <c r="D2263" t="s">
        <v>233</v>
      </c>
      <c r="E2263">
        <v>2</v>
      </c>
    </row>
    <row r="2264" spans="1:5">
      <c r="A2264" t="str">
        <f>VLOOKUP(C2264,Nomen2!$A$1:$E$34,2,0)</f>
        <v>BASSIN DE PONT-AUDEMER</v>
      </c>
      <c r="B2264">
        <f>VLOOKUP(C2264,Nomen2!$A$1:$E$34,3,0)</f>
        <v>28114</v>
      </c>
      <c r="C2264">
        <v>2814</v>
      </c>
      <c r="D2264" t="s">
        <v>213</v>
      </c>
      <c r="E2264">
        <v>2</v>
      </c>
    </row>
    <row r="2265" spans="1:5">
      <c r="A2265" t="str">
        <f>VLOOKUP(C2265,Nomen2!$A$1:$E$34,2,0)</f>
        <v>BASSIN DE PONT-AUDEMER</v>
      </c>
      <c r="B2265">
        <f>VLOOKUP(C2265,Nomen2!$A$1:$E$34,3,0)</f>
        <v>28114</v>
      </c>
      <c r="C2265">
        <v>2814</v>
      </c>
      <c r="D2265" t="s">
        <v>218</v>
      </c>
      <c r="E2265">
        <v>2</v>
      </c>
    </row>
    <row r="2266" spans="1:5">
      <c r="A2266" t="str">
        <f>VLOOKUP(C2266,Nomen2!$A$1:$E$34,2,0)</f>
        <v>BASSIN DE PONT-AUDEMER</v>
      </c>
      <c r="B2266">
        <f>VLOOKUP(C2266,Nomen2!$A$1:$E$34,3,0)</f>
        <v>28114</v>
      </c>
      <c r="C2266">
        <v>2814</v>
      </c>
      <c r="D2266" t="s">
        <v>315</v>
      </c>
      <c r="E2266">
        <v>2</v>
      </c>
    </row>
    <row r="2267" spans="1:5">
      <c r="A2267" t="str">
        <f>VLOOKUP(C2267,Nomen2!$A$1:$E$34,2,0)</f>
        <v>BASSIN DE PONT-AUDEMER</v>
      </c>
      <c r="B2267">
        <f>VLOOKUP(C2267,Nomen2!$A$1:$E$34,3,0)</f>
        <v>28114</v>
      </c>
      <c r="C2267">
        <v>2814</v>
      </c>
      <c r="D2267" t="s">
        <v>192</v>
      </c>
      <c r="E2267">
        <v>2</v>
      </c>
    </row>
    <row r="2268" spans="1:5">
      <c r="A2268" t="str">
        <f>VLOOKUP(C2268,Nomen2!$A$1:$E$34,2,0)</f>
        <v>BASSIN DE PONT-AUDEMER</v>
      </c>
      <c r="B2268">
        <f>VLOOKUP(C2268,Nomen2!$A$1:$E$34,3,0)</f>
        <v>28114</v>
      </c>
      <c r="C2268">
        <v>2814</v>
      </c>
      <c r="D2268" t="s">
        <v>247</v>
      </c>
      <c r="E2268">
        <v>2</v>
      </c>
    </row>
    <row r="2269" spans="1:5">
      <c r="A2269" t="str">
        <f>VLOOKUP(C2269,Nomen2!$A$1:$E$34,2,0)</f>
        <v>BASSIN DE PONT-AUDEMER</v>
      </c>
      <c r="B2269">
        <f>VLOOKUP(C2269,Nomen2!$A$1:$E$34,3,0)</f>
        <v>28114</v>
      </c>
      <c r="C2269">
        <v>2814</v>
      </c>
      <c r="D2269" t="s">
        <v>252</v>
      </c>
      <c r="E2269">
        <v>2</v>
      </c>
    </row>
    <row r="2270" spans="1:5">
      <c r="A2270" t="str">
        <f>VLOOKUP(C2270,Nomen2!$A$1:$E$34,2,0)</f>
        <v>BASSIN DE PONT-AUDEMER</v>
      </c>
      <c r="B2270">
        <f>VLOOKUP(C2270,Nomen2!$A$1:$E$34,3,0)</f>
        <v>28114</v>
      </c>
      <c r="C2270">
        <v>2814</v>
      </c>
      <c r="D2270" t="s">
        <v>316</v>
      </c>
      <c r="E2270">
        <v>2</v>
      </c>
    </row>
    <row r="2271" spans="1:5">
      <c r="A2271" t="str">
        <f>VLOOKUP(C2271,Nomen2!$A$1:$E$34,2,0)</f>
        <v>BASSIN DE PONT-AUDEMER</v>
      </c>
      <c r="B2271">
        <f>VLOOKUP(C2271,Nomen2!$A$1:$E$34,3,0)</f>
        <v>28114</v>
      </c>
      <c r="C2271">
        <v>2814</v>
      </c>
      <c r="D2271" t="s">
        <v>200</v>
      </c>
      <c r="E2271">
        <v>2</v>
      </c>
    </row>
    <row r="2272" spans="1:5">
      <c r="A2272" t="str">
        <f>VLOOKUP(C2272,Nomen2!$A$1:$E$34,2,0)</f>
        <v>BASSIN DE PONT-AUDEMER</v>
      </c>
      <c r="B2272">
        <f>VLOOKUP(C2272,Nomen2!$A$1:$E$34,3,0)</f>
        <v>28114</v>
      </c>
      <c r="C2272">
        <v>2814</v>
      </c>
      <c r="D2272" t="s">
        <v>287</v>
      </c>
      <c r="E2272">
        <v>2</v>
      </c>
    </row>
    <row r="2273" spans="1:5">
      <c r="A2273" t="str">
        <f>VLOOKUP(C2273,Nomen2!$A$1:$E$34,2,0)</f>
        <v>BASSIN DE PONT-AUDEMER</v>
      </c>
      <c r="B2273">
        <f>VLOOKUP(C2273,Nomen2!$A$1:$E$34,3,0)</f>
        <v>28114</v>
      </c>
      <c r="C2273">
        <v>2814</v>
      </c>
      <c r="D2273" t="s">
        <v>288</v>
      </c>
      <c r="E2273">
        <v>2</v>
      </c>
    </row>
    <row r="2274" spans="1:5">
      <c r="A2274" t="str">
        <f>VLOOKUP(C2274,Nomen2!$A$1:$E$34,2,0)</f>
        <v>BASSIN DE PONT-AUDEMER</v>
      </c>
      <c r="B2274">
        <f>VLOOKUP(C2274,Nomen2!$A$1:$E$34,3,0)</f>
        <v>28114</v>
      </c>
      <c r="C2274">
        <v>2814</v>
      </c>
      <c r="D2274" t="s">
        <v>253</v>
      </c>
      <c r="E2274">
        <v>2</v>
      </c>
    </row>
    <row r="2275" spans="1:5">
      <c r="A2275" t="str">
        <f>VLOOKUP(C2275,Nomen2!$A$1:$E$34,2,0)</f>
        <v>BASSIN DE PONT-AUDEMER</v>
      </c>
      <c r="B2275">
        <f>VLOOKUP(C2275,Nomen2!$A$1:$E$34,3,0)</f>
        <v>28114</v>
      </c>
      <c r="C2275">
        <v>2814</v>
      </c>
      <c r="D2275" t="s">
        <v>412</v>
      </c>
      <c r="E2275">
        <v>2</v>
      </c>
    </row>
    <row r="2276" spans="1:5">
      <c r="A2276" t="str">
        <f>VLOOKUP(C2276,Nomen2!$A$1:$E$34,2,0)</f>
        <v>BASSIN DE PONT-AUDEMER</v>
      </c>
      <c r="B2276">
        <f>VLOOKUP(C2276,Nomen2!$A$1:$E$34,3,0)</f>
        <v>28114</v>
      </c>
      <c r="C2276">
        <v>2814</v>
      </c>
      <c r="D2276" t="s">
        <v>238</v>
      </c>
      <c r="E2276">
        <v>2</v>
      </c>
    </row>
    <row r="2277" spans="1:5">
      <c r="A2277" t="str">
        <f>VLOOKUP(C2277,Nomen2!$A$1:$E$34,2,0)</f>
        <v>BASSIN DE PONT-AUDEMER</v>
      </c>
      <c r="B2277">
        <f>VLOOKUP(C2277,Nomen2!$A$1:$E$34,3,0)</f>
        <v>28114</v>
      </c>
      <c r="C2277">
        <v>2814</v>
      </c>
      <c r="D2277" t="s">
        <v>229</v>
      </c>
      <c r="E2277">
        <v>2</v>
      </c>
    </row>
    <row r="2278" spans="1:5">
      <c r="A2278" t="str">
        <f>VLOOKUP(C2278,Nomen2!$A$1:$E$34,2,0)</f>
        <v>BASSIN DE PONT-AUDEMER</v>
      </c>
      <c r="B2278">
        <f>VLOOKUP(C2278,Nomen2!$A$1:$E$34,3,0)</f>
        <v>28114</v>
      </c>
      <c r="C2278">
        <v>2814</v>
      </c>
      <c r="D2278" t="s">
        <v>362</v>
      </c>
      <c r="E2278">
        <v>2</v>
      </c>
    </row>
    <row r="2279" spans="1:5">
      <c r="A2279" t="str">
        <f>VLOOKUP(C2279,Nomen2!$A$1:$E$34,2,0)</f>
        <v>BASSIN DE PONT-AUDEMER</v>
      </c>
      <c r="B2279">
        <f>VLOOKUP(C2279,Nomen2!$A$1:$E$34,3,0)</f>
        <v>28114</v>
      </c>
      <c r="C2279">
        <v>2814</v>
      </c>
      <c r="D2279" t="s">
        <v>291</v>
      </c>
      <c r="E2279">
        <v>2</v>
      </c>
    </row>
    <row r="2280" spans="1:5">
      <c r="A2280" t="str">
        <f>VLOOKUP(C2280,Nomen2!$A$1:$E$34,2,0)</f>
        <v>BASSIN DE PONT-AUDEMER</v>
      </c>
      <c r="B2280">
        <f>VLOOKUP(C2280,Nomen2!$A$1:$E$34,3,0)</f>
        <v>28114</v>
      </c>
      <c r="C2280">
        <v>2814</v>
      </c>
      <c r="D2280" t="s">
        <v>325</v>
      </c>
      <c r="E2280">
        <v>2</v>
      </c>
    </row>
    <row r="2281" spans="1:5">
      <c r="A2281" t="str">
        <f>VLOOKUP(C2281,Nomen2!$A$1:$E$34,2,0)</f>
        <v>BASSIN DE PONT-AUDEMER</v>
      </c>
      <c r="B2281">
        <f>VLOOKUP(C2281,Nomen2!$A$1:$E$34,3,0)</f>
        <v>28114</v>
      </c>
      <c r="C2281">
        <v>2814</v>
      </c>
      <c r="D2281" t="s">
        <v>254</v>
      </c>
      <c r="E2281">
        <v>2</v>
      </c>
    </row>
    <row r="2282" spans="1:5">
      <c r="A2282" t="str">
        <f>VLOOKUP(C2282,Nomen2!$A$1:$E$34,2,0)</f>
        <v>BASSIN DE PONT-AUDEMER</v>
      </c>
      <c r="B2282">
        <f>VLOOKUP(C2282,Nomen2!$A$1:$E$34,3,0)</f>
        <v>28114</v>
      </c>
      <c r="C2282">
        <v>2814</v>
      </c>
      <c r="D2282" t="s">
        <v>476</v>
      </c>
      <c r="E2282">
        <v>1</v>
      </c>
    </row>
    <row r="2283" spans="1:5">
      <c r="A2283" t="str">
        <f>VLOOKUP(C2283,Nomen2!$A$1:$E$34,2,0)</f>
        <v>BASSIN DE PONT-AUDEMER</v>
      </c>
      <c r="B2283">
        <f>VLOOKUP(C2283,Nomen2!$A$1:$E$34,3,0)</f>
        <v>28114</v>
      </c>
      <c r="C2283">
        <v>2814</v>
      </c>
      <c r="D2283" t="s">
        <v>424</v>
      </c>
      <c r="E2283">
        <v>1</v>
      </c>
    </row>
    <row r="2284" spans="1:5">
      <c r="A2284" t="str">
        <f>VLOOKUP(C2284,Nomen2!$A$1:$E$34,2,0)</f>
        <v>BASSIN DE PONT-AUDEMER</v>
      </c>
      <c r="B2284">
        <f>VLOOKUP(C2284,Nomen2!$A$1:$E$34,3,0)</f>
        <v>28114</v>
      </c>
      <c r="C2284">
        <v>2814</v>
      </c>
      <c r="D2284" t="s">
        <v>477</v>
      </c>
      <c r="E2284">
        <v>1</v>
      </c>
    </row>
    <row r="2285" spans="1:5">
      <c r="A2285" t="str">
        <f>VLOOKUP(C2285,Nomen2!$A$1:$E$34,2,0)</f>
        <v>BASSIN DE PONT-AUDEMER</v>
      </c>
      <c r="B2285">
        <f>VLOOKUP(C2285,Nomen2!$A$1:$E$34,3,0)</f>
        <v>28114</v>
      </c>
      <c r="C2285">
        <v>2814</v>
      </c>
      <c r="D2285" t="s">
        <v>626</v>
      </c>
      <c r="E2285">
        <v>1</v>
      </c>
    </row>
    <row r="2286" spans="1:5">
      <c r="A2286" t="str">
        <f>VLOOKUP(C2286,Nomen2!$A$1:$E$34,2,0)</f>
        <v>BASSIN DE PONT-AUDEMER</v>
      </c>
      <c r="B2286">
        <f>VLOOKUP(C2286,Nomen2!$A$1:$E$34,3,0)</f>
        <v>28114</v>
      </c>
      <c r="C2286">
        <v>2814</v>
      </c>
      <c r="D2286" t="s">
        <v>256</v>
      </c>
      <c r="E2286">
        <v>1</v>
      </c>
    </row>
    <row r="2287" spans="1:5">
      <c r="A2287" t="str">
        <f>VLOOKUP(C2287,Nomen2!$A$1:$E$34,2,0)</f>
        <v>BASSIN DE PONT-AUDEMER</v>
      </c>
      <c r="B2287">
        <f>VLOOKUP(C2287,Nomen2!$A$1:$E$34,3,0)</f>
        <v>28114</v>
      </c>
      <c r="C2287">
        <v>2814</v>
      </c>
      <c r="D2287" t="s">
        <v>269</v>
      </c>
      <c r="E2287">
        <v>1</v>
      </c>
    </row>
    <row r="2288" spans="1:5">
      <c r="A2288" t="str">
        <f>VLOOKUP(C2288,Nomen2!$A$1:$E$34,2,0)</f>
        <v>BASSIN DE PONT-AUDEMER</v>
      </c>
      <c r="B2288">
        <f>VLOOKUP(C2288,Nomen2!$A$1:$E$34,3,0)</f>
        <v>28114</v>
      </c>
      <c r="C2288">
        <v>2814</v>
      </c>
      <c r="D2288" t="s">
        <v>481</v>
      </c>
      <c r="E2288">
        <v>1</v>
      </c>
    </row>
    <row r="2289" spans="1:5">
      <c r="A2289" t="str">
        <f>VLOOKUP(C2289,Nomen2!$A$1:$E$34,2,0)</f>
        <v>BASSIN DE PONT-AUDEMER</v>
      </c>
      <c r="B2289">
        <f>VLOOKUP(C2289,Nomen2!$A$1:$E$34,3,0)</f>
        <v>28114</v>
      </c>
      <c r="C2289">
        <v>2814</v>
      </c>
      <c r="D2289" t="s">
        <v>366</v>
      </c>
      <c r="E2289">
        <v>1</v>
      </c>
    </row>
    <row r="2290" spans="1:5">
      <c r="A2290" t="str">
        <f>VLOOKUP(C2290,Nomen2!$A$1:$E$34,2,0)</f>
        <v>BASSIN DE PONT-AUDEMER</v>
      </c>
      <c r="B2290">
        <f>VLOOKUP(C2290,Nomen2!$A$1:$E$34,3,0)</f>
        <v>28114</v>
      </c>
      <c r="C2290">
        <v>2814</v>
      </c>
      <c r="D2290" t="s">
        <v>427</v>
      </c>
      <c r="E2290">
        <v>1</v>
      </c>
    </row>
    <row r="2291" spans="1:5">
      <c r="A2291" t="str">
        <f>VLOOKUP(C2291,Nomen2!$A$1:$E$34,2,0)</f>
        <v>BASSIN DE PONT-AUDEMER</v>
      </c>
      <c r="B2291">
        <f>VLOOKUP(C2291,Nomen2!$A$1:$E$34,3,0)</f>
        <v>28114</v>
      </c>
      <c r="C2291">
        <v>2814</v>
      </c>
      <c r="D2291" t="s">
        <v>276</v>
      </c>
      <c r="E2291">
        <v>1</v>
      </c>
    </row>
    <row r="2292" spans="1:5">
      <c r="A2292" t="str">
        <f>VLOOKUP(C2292,Nomen2!$A$1:$E$34,2,0)</f>
        <v>BASSIN DE PONT-AUDEMER</v>
      </c>
      <c r="B2292">
        <f>VLOOKUP(C2292,Nomen2!$A$1:$E$34,3,0)</f>
        <v>28114</v>
      </c>
      <c r="C2292">
        <v>2814</v>
      </c>
      <c r="D2292" t="s">
        <v>210</v>
      </c>
      <c r="E2292">
        <v>1</v>
      </c>
    </row>
    <row r="2293" spans="1:5">
      <c r="A2293" t="str">
        <f>VLOOKUP(C2293,Nomen2!$A$1:$E$34,2,0)</f>
        <v>BASSIN DE PONT-AUDEMER</v>
      </c>
      <c r="B2293">
        <f>VLOOKUP(C2293,Nomen2!$A$1:$E$34,3,0)</f>
        <v>28114</v>
      </c>
      <c r="C2293">
        <v>2814</v>
      </c>
      <c r="D2293" t="s">
        <v>263</v>
      </c>
      <c r="E2293">
        <v>1</v>
      </c>
    </row>
    <row r="2294" spans="1:5">
      <c r="A2294" t="str">
        <f>VLOOKUP(C2294,Nomen2!$A$1:$E$34,2,0)</f>
        <v>BASSIN DE PONT-AUDEMER</v>
      </c>
      <c r="B2294">
        <f>VLOOKUP(C2294,Nomen2!$A$1:$E$34,3,0)</f>
        <v>28114</v>
      </c>
      <c r="C2294">
        <v>2814</v>
      </c>
      <c r="D2294" t="s">
        <v>312</v>
      </c>
      <c r="E2294">
        <v>1</v>
      </c>
    </row>
    <row r="2295" spans="1:5">
      <c r="A2295" t="str">
        <f>VLOOKUP(C2295,Nomen2!$A$1:$E$34,2,0)</f>
        <v>BASSIN DE PONT-AUDEMER</v>
      </c>
      <c r="B2295">
        <f>VLOOKUP(C2295,Nomen2!$A$1:$E$34,3,0)</f>
        <v>28114</v>
      </c>
      <c r="C2295">
        <v>2814</v>
      </c>
      <c r="D2295" t="s">
        <v>322</v>
      </c>
      <c r="E2295">
        <v>1</v>
      </c>
    </row>
    <row r="2296" spans="1:5">
      <c r="A2296" t="str">
        <f>VLOOKUP(C2296,Nomen2!$A$1:$E$34,2,0)</f>
        <v>BASSIN DE PONT-AUDEMER</v>
      </c>
      <c r="B2296">
        <f>VLOOKUP(C2296,Nomen2!$A$1:$E$34,3,0)</f>
        <v>28114</v>
      </c>
      <c r="C2296">
        <v>2814</v>
      </c>
      <c r="D2296" t="s">
        <v>197</v>
      </c>
      <c r="E2296">
        <v>1</v>
      </c>
    </row>
    <row r="2297" spans="1:5">
      <c r="A2297" t="str">
        <f>VLOOKUP(C2297,Nomen2!$A$1:$E$34,2,0)</f>
        <v>BASSIN DE PONT-AUDEMER</v>
      </c>
      <c r="B2297">
        <f>VLOOKUP(C2297,Nomen2!$A$1:$E$34,3,0)</f>
        <v>28114</v>
      </c>
      <c r="C2297">
        <v>2814</v>
      </c>
      <c r="D2297" t="s">
        <v>224</v>
      </c>
      <c r="E2297">
        <v>1</v>
      </c>
    </row>
    <row r="2298" spans="1:5">
      <c r="A2298" t="str">
        <f>VLOOKUP(C2298,Nomen2!$A$1:$E$34,2,0)</f>
        <v>BASSIN DE PONT-AUDEMER</v>
      </c>
      <c r="B2298">
        <f>VLOOKUP(C2298,Nomen2!$A$1:$E$34,3,0)</f>
        <v>28114</v>
      </c>
      <c r="C2298">
        <v>2814</v>
      </c>
      <c r="D2298" t="s">
        <v>434</v>
      </c>
      <c r="E2298">
        <v>1</v>
      </c>
    </row>
    <row r="2299" spans="1:5">
      <c r="A2299" t="str">
        <f>VLOOKUP(C2299,Nomen2!$A$1:$E$34,2,0)</f>
        <v>BASSIN DE PONT-AUDEMER</v>
      </c>
      <c r="B2299">
        <f>VLOOKUP(C2299,Nomen2!$A$1:$E$34,3,0)</f>
        <v>28114</v>
      </c>
      <c r="C2299">
        <v>2814</v>
      </c>
      <c r="D2299" t="s">
        <v>436</v>
      </c>
      <c r="E2299">
        <v>1</v>
      </c>
    </row>
    <row r="2300" spans="1:5">
      <c r="A2300" t="str">
        <f>VLOOKUP(C2300,Nomen2!$A$1:$E$34,2,0)</f>
        <v>BASSIN DE PONT-AUDEMER</v>
      </c>
      <c r="B2300">
        <f>VLOOKUP(C2300,Nomen2!$A$1:$E$34,3,0)</f>
        <v>28114</v>
      </c>
      <c r="C2300">
        <v>2814</v>
      </c>
      <c r="D2300" t="s">
        <v>344</v>
      </c>
      <c r="E2300">
        <v>1</v>
      </c>
    </row>
    <row r="2301" spans="1:5">
      <c r="A2301" t="str">
        <f>VLOOKUP(C2301,Nomen2!$A$1:$E$34,2,0)</f>
        <v>BASSIN DE PONT-AUDEMER</v>
      </c>
      <c r="B2301">
        <f>VLOOKUP(C2301,Nomen2!$A$1:$E$34,3,0)</f>
        <v>28114</v>
      </c>
      <c r="C2301">
        <v>2814</v>
      </c>
      <c r="D2301" t="s">
        <v>330</v>
      </c>
      <c r="E2301">
        <v>1</v>
      </c>
    </row>
    <row r="2302" spans="1:5">
      <c r="A2302" t="str">
        <f>VLOOKUP(C2302,Nomen2!$A$1:$E$34,2,0)</f>
        <v>BASSIN DE PONT-AUDEMER</v>
      </c>
      <c r="B2302">
        <f>VLOOKUP(C2302,Nomen2!$A$1:$E$34,3,0)</f>
        <v>28114</v>
      </c>
      <c r="C2302">
        <v>2814</v>
      </c>
      <c r="D2302" t="s">
        <v>225</v>
      </c>
      <c r="E2302">
        <v>1</v>
      </c>
    </row>
    <row r="2303" spans="1:5">
      <c r="A2303" t="str">
        <f>VLOOKUP(C2303,Nomen2!$A$1:$E$34,2,0)</f>
        <v>BASSIN DE PONT-AUDEMER</v>
      </c>
      <c r="B2303">
        <f>VLOOKUP(C2303,Nomen2!$A$1:$E$34,3,0)</f>
        <v>28114</v>
      </c>
      <c r="C2303">
        <v>2814</v>
      </c>
      <c r="D2303" t="s">
        <v>208</v>
      </c>
      <c r="E2303">
        <v>1</v>
      </c>
    </row>
    <row r="2304" spans="1:5">
      <c r="A2304" t="str">
        <f>VLOOKUP(C2304,Nomen2!$A$1:$E$34,2,0)</f>
        <v>BASSIN DE PONT-AUDEMER</v>
      </c>
      <c r="B2304">
        <f>VLOOKUP(C2304,Nomen2!$A$1:$E$34,3,0)</f>
        <v>28114</v>
      </c>
      <c r="C2304">
        <v>2814</v>
      </c>
      <c r="D2304" t="s">
        <v>235</v>
      </c>
      <c r="E2304">
        <v>1</v>
      </c>
    </row>
    <row r="2305" spans="1:5">
      <c r="A2305" t="str">
        <f>VLOOKUP(C2305,Nomen2!$A$1:$E$34,2,0)</f>
        <v>BASSIN DE PONT-AUDEMER</v>
      </c>
      <c r="B2305">
        <f>VLOOKUP(C2305,Nomen2!$A$1:$E$34,3,0)</f>
        <v>28114</v>
      </c>
      <c r="C2305">
        <v>2814</v>
      </c>
      <c r="D2305" t="s">
        <v>236</v>
      </c>
      <c r="E2305">
        <v>1</v>
      </c>
    </row>
    <row r="2306" spans="1:5">
      <c r="A2306" t="str">
        <f>VLOOKUP(C2306,Nomen2!$A$1:$E$34,2,0)</f>
        <v>BASSIN DE PONT-AUDEMER</v>
      </c>
      <c r="B2306">
        <f>VLOOKUP(C2306,Nomen2!$A$1:$E$34,3,0)</f>
        <v>28114</v>
      </c>
      <c r="C2306">
        <v>2814</v>
      </c>
      <c r="D2306" t="s">
        <v>214</v>
      </c>
      <c r="E2306">
        <v>1</v>
      </c>
    </row>
    <row r="2307" spans="1:5">
      <c r="A2307" t="str">
        <f>VLOOKUP(C2307,Nomen2!$A$1:$E$34,2,0)</f>
        <v>BASSIN DE PONT-AUDEMER</v>
      </c>
      <c r="B2307">
        <f>VLOOKUP(C2307,Nomen2!$A$1:$E$34,3,0)</f>
        <v>28114</v>
      </c>
      <c r="C2307">
        <v>2814</v>
      </c>
      <c r="D2307" t="s">
        <v>202</v>
      </c>
      <c r="E2307">
        <v>1</v>
      </c>
    </row>
    <row r="2308" spans="1:5">
      <c r="A2308" t="str">
        <f>VLOOKUP(C2308,Nomen2!$A$1:$E$34,2,0)</f>
        <v>BASSIN DE PONT-AUDEMER</v>
      </c>
      <c r="B2308">
        <f>VLOOKUP(C2308,Nomen2!$A$1:$E$34,3,0)</f>
        <v>28114</v>
      </c>
      <c r="C2308">
        <v>2814</v>
      </c>
      <c r="D2308" t="s">
        <v>376</v>
      </c>
      <c r="E2308">
        <v>1</v>
      </c>
    </row>
    <row r="2309" spans="1:5">
      <c r="A2309" t="str">
        <f>VLOOKUP(C2309,Nomen2!$A$1:$E$34,2,0)</f>
        <v>BASSIN DE PONT-AUDEMER</v>
      </c>
      <c r="B2309">
        <f>VLOOKUP(C2309,Nomen2!$A$1:$E$34,3,0)</f>
        <v>28114</v>
      </c>
      <c r="C2309">
        <v>2814</v>
      </c>
      <c r="D2309" t="s">
        <v>638</v>
      </c>
      <c r="E2309">
        <v>1</v>
      </c>
    </row>
    <row r="2310" spans="1:5">
      <c r="A2310" t="str">
        <f>VLOOKUP(C2310,Nomen2!$A$1:$E$34,2,0)</f>
        <v>BASSIN DE PONT-AUDEMER</v>
      </c>
      <c r="B2310">
        <f>VLOOKUP(C2310,Nomen2!$A$1:$E$34,3,0)</f>
        <v>28114</v>
      </c>
      <c r="C2310">
        <v>2814</v>
      </c>
      <c r="D2310" t="s">
        <v>604</v>
      </c>
      <c r="E2310">
        <v>1</v>
      </c>
    </row>
    <row r="2311" spans="1:5">
      <c r="A2311" t="str">
        <f>VLOOKUP(C2311,Nomen2!$A$1:$E$34,2,0)</f>
        <v>BASSIN DE PONT-AUDEMER</v>
      </c>
      <c r="B2311">
        <f>VLOOKUP(C2311,Nomen2!$A$1:$E$34,3,0)</f>
        <v>28114</v>
      </c>
      <c r="C2311">
        <v>2814</v>
      </c>
      <c r="D2311" t="s">
        <v>272</v>
      </c>
      <c r="E2311">
        <v>1</v>
      </c>
    </row>
    <row r="2312" spans="1:5">
      <c r="A2312" t="str">
        <f>VLOOKUP(C2312,Nomen2!$A$1:$E$34,2,0)</f>
        <v>BASSIN DE PONT-AUDEMER</v>
      </c>
      <c r="B2312">
        <f>VLOOKUP(C2312,Nomen2!$A$1:$E$34,3,0)</f>
        <v>28114</v>
      </c>
      <c r="C2312">
        <v>2814</v>
      </c>
      <c r="D2312" t="s">
        <v>273</v>
      </c>
      <c r="E2312">
        <v>1</v>
      </c>
    </row>
    <row r="2313" spans="1:5">
      <c r="A2313" t="str">
        <f>VLOOKUP(C2313,Nomen2!$A$1:$E$34,2,0)</f>
        <v>BASSIN DE PONT-AUDEMER</v>
      </c>
      <c r="B2313">
        <f>VLOOKUP(C2313,Nomen2!$A$1:$E$34,3,0)</f>
        <v>28114</v>
      </c>
      <c r="C2313">
        <v>2814</v>
      </c>
      <c r="D2313" t="s">
        <v>246</v>
      </c>
      <c r="E2313">
        <v>1</v>
      </c>
    </row>
    <row r="2314" spans="1:5">
      <c r="A2314" t="str">
        <f>VLOOKUP(C2314,Nomen2!$A$1:$E$34,2,0)</f>
        <v>BASSIN DE PONT-AUDEMER</v>
      </c>
      <c r="B2314">
        <f>VLOOKUP(C2314,Nomen2!$A$1:$E$34,3,0)</f>
        <v>28114</v>
      </c>
      <c r="C2314">
        <v>2814</v>
      </c>
      <c r="D2314" t="s">
        <v>351</v>
      </c>
      <c r="E2314">
        <v>1</v>
      </c>
    </row>
    <row r="2315" spans="1:5">
      <c r="A2315" t="str">
        <f>VLOOKUP(C2315,Nomen2!$A$1:$E$34,2,0)</f>
        <v>BASSIN DE PONT-AUDEMER</v>
      </c>
      <c r="B2315">
        <f>VLOOKUP(C2315,Nomen2!$A$1:$E$34,3,0)</f>
        <v>28114</v>
      </c>
      <c r="C2315">
        <v>2814</v>
      </c>
      <c r="D2315" t="s">
        <v>352</v>
      </c>
      <c r="E2315">
        <v>1</v>
      </c>
    </row>
    <row r="2316" spans="1:5">
      <c r="A2316" t="str">
        <f>VLOOKUP(C2316,Nomen2!$A$1:$E$34,2,0)</f>
        <v>BASSIN DE PONT-AUDEMER</v>
      </c>
      <c r="B2316">
        <f>VLOOKUP(C2316,Nomen2!$A$1:$E$34,3,0)</f>
        <v>28114</v>
      </c>
      <c r="C2316">
        <v>2814</v>
      </c>
      <c r="D2316" t="s">
        <v>573</v>
      </c>
      <c r="E2316">
        <v>1</v>
      </c>
    </row>
    <row r="2317" spans="1:5">
      <c r="A2317" t="str">
        <f>VLOOKUP(C2317,Nomen2!$A$1:$E$34,2,0)</f>
        <v>BASSIN DE PONT-AUDEMER</v>
      </c>
      <c r="B2317">
        <f>VLOOKUP(C2317,Nomen2!$A$1:$E$34,3,0)</f>
        <v>28114</v>
      </c>
      <c r="C2317">
        <v>2814</v>
      </c>
      <c r="D2317" t="s">
        <v>379</v>
      </c>
      <c r="E2317">
        <v>1</v>
      </c>
    </row>
    <row r="2318" spans="1:5">
      <c r="A2318" t="str">
        <f>VLOOKUP(C2318,Nomen2!$A$1:$E$34,2,0)</f>
        <v>BASSIN DE PONT-AUDEMER</v>
      </c>
      <c r="B2318">
        <f>VLOOKUP(C2318,Nomen2!$A$1:$E$34,3,0)</f>
        <v>28114</v>
      </c>
      <c r="C2318">
        <v>2814</v>
      </c>
      <c r="D2318" t="s">
        <v>278</v>
      </c>
      <c r="E2318">
        <v>1</v>
      </c>
    </row>
    <row r="2319" spans="1:5">
      <c r="A2319" t="str">
        <f>VLOOKUP(C2319,Nomen2!$A$1:$E$34,2,0)</f>
        <v>BASSIN DE PONT-AUDEMER</v>
      </c>
      <c r="B2319">
        <f>VLOOKUP(C2319,Nomen2!$A$1:$E$34,3,0)</f>
        <v>28114</v>
      </c>
      <c r="C2319">
        <v>2814</v>
      </c>
      <c r="D2319" t="s">
        <v>519</v>
      </c>
      <c r="E2319">
        <v>1</v>
      </c>
    </row>
    <row r="2320" spans="1:5">
      <c r="A2320" t="str">
        <f>VLOOKUP(C2320,Nomen2!$A$1:$E$34,2,0)</f>
        <v>BASSIN DE PONT-AUDEMER</v>
      </c>
      <c r="B2320">
        <f>VLOOKUP(C2320,Nomen2!$A$1:$E$34,3,0)</f>
        <v>28114</v>
      </c>
      <c r="C2320">
        <v>2814</v>
      </c>
      <c r="D2320" t="s">
        <v>628</v>
      </c>
      <c r="E2320">
        <v>1</v>
      </c>
    </row>
    <row r="2321" spans="1:5">
      <c r="A2321" t="str">
        <f>VLOOKUP(C2321,Nomen2!$A$1:$E$34,2,0)</f>
        <v>BASSIN DE PONT-AUDEMER</v>
      </c>
      <c r="B2321">
        <f>VLOOKUP(C2321,Nomen2!$A$1:$E$34,3,0)</f>
        <v>28114</v>
      </c>
      <c r="C2321">
        <v>2814</v>
      </c>
      <c r="D2321" t="s">
        <v>522</v>
      </c>
      <c r="E2321">
        <v>1</v>
      </c>
    </row>
    <row r="2322" spans="1:5">
      <c r="A2322" t="str">
        <f>VLOOKUP(C2322,Nomen2!$A$1:$E$34,2,0)</f>
        <v>BASSIN DE PONT-AUDEMER</v>
      </c>
      <c r="B2322">
        <f>VLOOKUP(C2322,Nomen2!$A$1:$E$34,3,0)</f>
        <v>28114</v>
      </c>
      <c r="C2322">
        <v>2814</v>
      </c>
      <c r="D2322" t="s">
        <v>231</v>
      </c>
      <c r="E2322">
        <v>1</v>
      </c>
    </row>
    <row r="2323" spans="1:5">
      <c r="A2323" t="str">
        <f>VLOOKUP(C2323,Nomen2!$A$1:$E$34,2,0)</f>
        <v>BASSIN DE PONT-AUDEMER</v>
      </c>
      <c r="B2323">
        <f>VLOOKUP(C2323,Nomen2!$A$1:$E$34,3,0)</f>
        <v>28114</v>
      </c>
      <c r="C2323">
        <v>2814</v>
      </c>
      <c r="D2323" t="s">
        <v>280</v>
      </c>
      <c r="E2323">
        <v>1</v>
      </c>
    </row>
    <row r="2324" spans="1:5">
      <c r="A2324" t="str">
        <f>VLOOKUP(C2324,Nomen2!$A$1:$E$34,2,0)</f>
        <v>BASSIN DE PONT-AUDEMER</v>
      </c>
      <c r="B2324">
        <f>VLOOKUP(C2324,Nomen2!$A$1:$E$34,3,0)</f>
        <v>28114</v>
      </c>
      <c r="C2324">
        <v>2814</v>
      </c>
      <c r="D2324" t="s">
        <v>281</v>
      </c>
      <c r="E2324">
        <v>1</v>
      </c>
    </row>
    <row r="2325" spans="1:5">
      <c r="A2325" t="str">
        <f>VLOOKUP(C2325,Nomen2!$A$1:$E$34,2,0)</f>
        <v>BASSIN DE PONT-AUDEMER</v>
      </c>
      <c r="B2325">
        <f>VLOOKUP(C2325,Nomen2!$A$1:$E$34,3,0)</f>
        <v>28114</v>
      </c>
      <c r="C2325">
        <v>2814</v>
      </c>
      <c r="D2325" t="s">
        <v>203</v>
      </c>
      <c r="E2325">
        <v>1</v>
      </c>
    </row>
    <row r="2326" spans="1:5">
      <c r="A2326" t="str">
        <f>VLOOKUP(C2326,Nomen2!$A$1:$E$34,2,0)</f>
        <v>BASSIN DE PONT-AUDEMER</v>
      </c>
      <c r="B2326">
        <f>VLOOKUP(C2326,Nomen2!$A$1:$E$34,3,0)</f>
        <v>28114</v>
      </c>
      <c r="C2326">
        <v>2814</v>
      </c>
      <c r="D2326" t="s">
        <v>307</v>
      </c>
      <c r="E2326">
        <v>1</v>
      </c>
    </row>
    <row r="2327" spans="1:5">
      <c r="A2327" t="str">
        <f>VLOOKUP(C2327,Nomen2!$A$1:$E$34,2,0)</f>
        <v>BASSIN DE PONT-AUDEMER</v>
      </c>
      <c r="B2327">
        <f>VLOOKUP(C2327,Nomen2!$A$1:$E$34,3,0)</f>
        <v>28114</v>
      </c>
      <c r="C2327">
        <v>2814</v>
      </c>
      <c r="D2327" t="s">
        <v>354</v>
      </c>
      <c r="E2327">
        <v>1</v>
      </c>
    </row>
    <row r="2328" spans="1:5">
      <c r="A2328" t="str">
        <f>VLOOKUP(C2328,Nomen2!$A$1:$E$34,2,0)</f>
        <v>BASSIN DE PONT-AUDEMER</v>
      </c>
      <c r="B2328">
        <f>VLOOKUP(C2328,Nomen2!$A$1:$E$34,3,0)</f>
        <v>28114</v>
      </c>
      <c r="C2328">
        <v>2814</v>
      </c>
      <c r="D2328" t="s">
        <v>383</v>
      </c>
      <c r="E2328">
        <v>1</v>
      </c>
    </row>
    <row r="2329" spans="1:5">
      <c r="A2329" t="str">
        <f>VLOOKUP(C2329,Nomen2!$A$1:$E$34,2,0)</f>
        <v>BASSIN DE PONT-AUDEMER</v>
      </c>
      <c r="B2329">
        <f>VLOOKUP(C2329,Nomen2!$A$1:$E$34,3,0)</f>
        <v>28114</v>
      </c>
      <c r="C2329">
        <v>2814</v>
      </c>
      <c r="D2329" t="s">
        <v>266</v>
      </c>
      <c r="E2329">
        <v>1</v>
      </c>
    </row>
    <row r="2330" spans="1:5">
      <c r="A2330" t="str">
        <f>VLOOKUP(C2330,Nomen2!$A$1:$E$34,2,0)</f>
        <v>BASSIN DE PONT-AUDEMER</v>
      </c>
      <c r="B2330">
        <f>VLOOKUP(C2330,Nomen2!$A$1:$E$34,3,0)</f>
        <v>28114</v>
      </c>
      <c r="C2330">
        <v>2814</v>
      </c>
      <c r="D2330" t="s">
        <v>274</v>
      </c>
      <c r="E2330">
        <v>1</v>
      </c>
    </row>
    <row r="2331" spans="1:5">
      <c r="A2331" t="str">
        <f>VLOOKUP(C2331,Nomen2!$A$1:$E$34,2,0)</f>
        <v>BASSIN DE PONT-AUDEMER</v>
      </c>
      <c r="B2331">
        <f>VLOOKUP(C2331,Nomen2!$A$1:$E$34,3,0)</f>
        <v>28114</v>
      </c>
      <c r="C2331">
        <v>2814</v>
      </c>
      <c r="D2331" t="s">
        <v>528</v>
      </c>
      <c r="E2331">
        <v>1</v>
      </c>
    </row>
    <row r="2332" spans="1:5">
      <c r="A2332" t="str">
        <f>VLOOKUP(C2332,Nomen2!$A$1:$E$34,2,0)</f>
        <v>BASSIN DE PONT-AUDEMER</v>
      </c>
      <c r="B2332">
        <f>VLOOKUP(C2332,Nomen2!$A$1:$E$34,3,0)</f>
        <v>28114</v>
      </c>
      <c r="C2332">
        <v>2814</v>
      </c>
      <c r="D2332" t="s">
        <v>296</v>
      </c>
      <c r="E2332">
        <v>1</v>
      </c>
    </row>
    <row r="2333" spans="1:5">
      <c r="A2333" t="str">
        <f>VLOOKUP(C2333,Nomen2!$A$1:$E$34,2,0)</f>
        <v>BASSIN DE PONT-AUDEMER</v>
      </c>
      <c r="B2333">
        <f>VLOOKUP(C2333,Nomen2!$A$1:$E$34,3,0)</f>
        <v>28114</v>
      </c>
      <c r="C2333">
        <v>2814</v>
      </c>
      <c r="D2333" t="s">
        <v>384</v>
      </c>
      <c r="E2333">
        <v>1</v>
      </c>
    </row>
    <row r="2334" spans="1:5">
      <c r="A2334" t="str">
        <f>VLOOKUP(C2334,Nomen2!$A$1:$E$34,2,0)</f>
        <v>BASSIN DE PONT-AUDEMER</v>
      </c>
      <c r="B2334">
        <f>VLOOKUP(C2334,Nomen2!$A$1:$E$34,3,0)</f>
        <v>28114</v>
      </c>
      <c r="C2334">
        <v>2814</v>
      </c>
      <c r="D2334" t="s">
        <v>533</v>
      </c>
      <c r="E2334">
        <v>1</v>
      </c>
    </row>
    <row r="2335" spans="1:5">
      <c r="A2335" t="str">
        <f>VLOOKUP(C2335,Nomen2!$A$1:$E$34,2,0)</f>
        <v>BASSIN DE PONT-AUDEMER</v>
      </c>
      <c r="B2335">
        <f>VLOOKUP(C2335,Nomen2!$A$1:$E$34,3,0)</f>
        <v>28114</v>
      </c>
      <c r="C2335">
        <v>2814</v>
      </c>
      <c r="D2335" t="s">
        <v>267</v>
      </c>
      <c r="E2335">
        <v>1</v>
      </c>
    </row>
    <row r="2336" spans="1:5">
      <c r="A2336" t="str">
        <f>VLOOKUP(C2336,Nomen2!$A$1:$E$34,2,0)</f>
        <v>BASSIN DE PONT-AUDEMER</v>
      </c>
      <c r="B2336">
        <f>VLOOKUP(C2336,Nomen2!$A$1:$E$34,3,0)</f>
        <v>28114</v>
      </c>
      <c r="C2336">
        <v>2814</v>
      </c>
      <c r="D2336" t="s">
        <v>248</v>
      </c>
      <c r="E2336">
        <v>1</v>
      </c>
    </row>
    <row r="2337" spans="1:5">
      <c r="A2337" t="str">
        <f>VLOOKUP(C2337,Nomen2!$A$1:$E$34,2,0)</f>
        <v>BASSIN DE PONT-AUDEMER</v>
      </c>
      <c r="B2337">
        <f>VLOOKUP(C2337,Nomen2!$A$1:$E$34,3,0)</f>
        <v>28114</v>
      </c>
      <c r="C2337">
        <v>2814</v>
      </c>
      <c r="D2337" t="s">
        <v>566</v>
      </c>
      <c r="E2337">
        <v>1</v>
      </c>
    </row>
    <row r="2338" spans="1:5">
      <c r="A2338" t="str">
        <f>VLOOKUP(C2338,Nomen2!$A$1:$E$34,2,0)</f>
        <v>BASSIN DE PONT-AUDEMER</v>
      </c>
      <c r="B2338">
        <f>VLOOKUP(C2338,Nomen2!$A$1:$E$34,3,0)</f>
        <v>28114</v>
      </c>
      <c r="C2338">
        <v>2814</v>
      </c>
      <c r="D2338" t="s">
        <v>297</v>
      </c>
      <c r="E2338">
        <v>1</v>
      </c>
    </row>
    <row r="2339" spans="1:5">
      <c r="A2339" t="str">
        <f>VLOOKUP(C2339,Nomen2!$A$1:$E$34,2,0)</f>
        <v>BASSIN DE PONT-AUDEMER</v>
      </c>
      <c r="B2339">
        <f>VLOOKUP(C2339,Nomen2!$A$1:$E$34,3,0)</f>
        <v>28114</v>
      </c>
      <c r="C2339">
        <v>2814</v>
      </c>
      <c r="D2339" t="s">
        <v>537</v>
      </c>
      <c r="E2339">
        <v>1</v>
      </c>
    </row>
    <row r="2340" spans="1:5">
      <c r="A2340" t="str">
        <f>VLOOKUP(C2340,Nomen2!$A$1:$E$34,2,0)</f>
        <v>BASSIN DE PONT-AUDEMER</v>
      </c>
      <c r="B2340">
        <f>VLOOKUP(C2340,Nomen2!$A$1:$E$34,3,0)</f>
        <v>28114</v>
      </c>
      <c r="C2340">
        <v>2814</v>
      </c>
      <c r="D2340" t="s">
        <v>216</v>
      </c>
      <c r="E2340">
        <v>1</v>
      </c>
    </row>
    <row r="2341" spans="1:5">
      <c r="A2341" t="str">
        <f>VLOOKUP(C2341,Nomen2!$A$1:$E$34,2,0)</f>
        <v>BASSIN DE PONT-AUDEMER</v>
      </c>
      <c r="B2341">
        <f>VLOOKUP(C2341,Nomen2!$A$1:$E$34,3,0)</f>
        <v>28114</v>
      </c>
      <c r="C2341">
        <v>2814</v>
      </c>
      <c r="D2341" t="s">
        <v>464</v>
      </c>
      <c r="E2341">
        <v>1</v>
      </c>
    </row>
    <row r="2342" spans="1:5">
      <c r="A2342" t="str">
        <f>VLOOKUP(C2342,Nomen2!$A$1:$E$34,2,0)</f>
        <v>BASSIN DE PONT-AUDEMER</v>
      </c>
      <c r="B2342">
        <f>VLOOKUP(C2342,Nomen2!$A$1:$E$34,3,0)</f>
        <v>28114</v>
      </c>
      <c r="C2342">
        <v>2814</v>
      </c>
      <c r="D2342" t="s">
        <v>547</v>
      </c>
      <c r="E2342">
        <v>1</v>
      </c>
    </row>
    <row r="2343" spans="1:5">
      <c r="A2343" t="str">
        <f>VLOOKUP(C2343,Nomen2!$A$1:$E$34,2,0)</f>
        <v>BASSIN DE PONT-AUDEMER</v>
      </c>
      <c r="B2343">
        <f>VLOOKUP(C2343,Nomen2!$A$1:$E$34,3,0)</f>
        <v>28114</v>
      </c>
      <c r="C2343">
        <v>2814</v>
      </c>
      <c r="D2343" t="s">
        <v>391</v>
      </c>
      <c r="E2343">
        <v>1</v>
      </c>
    </row>
    <row r="2344" spans="1:5">
      <c r="A2344" t="str">
        <f>VLOOKUP(C2344,Nomen2!$A$1:$E$34,2,0)</f>
        <v>BASSIN DE PONT-AUDEMER</v>
      </c>
      <c r="B2344">
        <f>VLOOKUP(C2344,Nomen2!$A$1:$E$34,3,0)</f>
        <v>28114</v>
      </c>
      <c r="C2344">
        <v>2814</v>
      </c>
      <c r="D2344" t="s">
        <v>290</v>
      </c>
      <c r="E2344">
        <v>1</v>
      </c>
    </row>
    <row r="2345" spans="1:5">
      <c r="A2345" t="str">
        <f>VLOOKUP(C2345,Nomen2!$A$1:$E$34,2,0)</f>
        <v>BASSIN DE PONT-AUDEMER</v>
      </c>
      <c r="B2345">
        <f>VLOOKUP(C2345,Nomen2!$A$1:$E$34,3,0)</f>
        <v>28114</v>
      </c>
      <c r="C2345">
        <v>2814</v>
      </c>
      <c r="D2345" t="s">
        <v>361</v>
      </c>
      <c r="E2345">
        <v>1</v>
      </c>
    </row>
    <row r="2346" spans="1:5">
      <c r="A2346" t="str">
        <f>VLOOKUP(C2346,Nomen2!$A$1:$E$34,2,0)</f>
        <v>BASSIN DE PONT-AUDEMER</v>
      </c>
      <c r="B2346">
        <f>VLOOKUP(C2346,Nomen2!$A$1:$E$34,3,0)</f>
        <v>28114</v>
      </c>
      <c r="C2346">
        <v>2814</v>
      </c>
      <c r="D2346" t="s">
        <v>243</v>
      </c>
      <c r="E2346">
        <v>1</v>
      </c>
    </row>
    <row r="2347" spans="1:5">
      <c r="A2347" t="str">
        <f>VLOOKUP(C2347,Nomen2!$A$1:$E$34,2,0)</f>
        <v>BASSIN DE PONT-AUDEMER</v>
      </c>
      <c r="B2347">
        <f>VLOOKUP(C2347,Nomen2!$A$1:$E$34,3,0)</f>
        <v>28114</v>
      </c>
      <c r="C2347">
        <v>2814</v>
      </c>
      <c r="D2347" t="s">
        <v>338</v>
      </c>
      <c r="E2347">
        <v>1</v>
      </c>
    </row>
    <row r="2348" spans="1:5">
      <c r="A2348" t="str">
        <f>VLOOKUP(C2348,Nomen2!$A$1:$E$34,2,0)</f>
        <v>BASSIN DE PONT-AUDEMER</v>
      </c>
      <c r="B2348">
        <f>VLOOKUP(C2348,Nomen2!$A$1:$E$34,3,0)</f>
        <v>28114</v>
      </c>
      <c r="C2348">
        <v>2814</v>
      </c>
      <c r="D2348" t="s">
        <v>1214</v>
      </c>
      <c r="E2348">
        <v>1</v>
      </c>
    </row>
    <row r="2349" spans="1:5">
      <c r="A2349" t="str">
        <f>VLOOKUP(C2349,Nomen2!$A$1:$E$34,2,0)</f>
        <v>BASSIN DE PONT-AUDEMER</v>
      </c>
      <c r="B2349">
        <f>VLOOKUP(C2349,Nomen2!$A$1:$E$34,3,0)</f>
        <v>28114</v>
      </c>
      <c r="C2349">
        <v>2814</v>
      </c>
      <c r="D2349" t="s">
        <v>422</v>
      </c>
      <c r="E2349">
        <v>1</v>
      </c>
    </row>
    <row r="2350" spans="1:5">
      <c r="A2350" t="str">
        <f>VLOOKUP(C2350,Nomen2!$A$1:$E$34,2,0)</f>
        <v>BASSIN DE PONT-AUDEMER</v>
      </c>
      <c r="B2350">
        <f>VLOOKUP(C2350,Nomen2!$A$1:$E$34,3,0)</f>
        <v>28114</v>
      </c>
      <c r="C2350">
        <v>2814</v>
      </c>
      <c r="D2350" t="s">
        <v>396</v>
      </c>
      <c r="E2350">
        <v>1</v>
      </c>
    </row>
    <row r="2351" spans="1:5">
      <c r="A2351" t="str">
        <f>VLOOKUP(C2351,Nomen2!$A$1:$E$34,2,0)</f>
        <v>BASSIN DE PONT-AUDEMER</v>
      </c>
      <c r="B2351">
        <f>VLOOKUP(C2351,Nomen2!$A$1:$E$34,3,0)</f>
        <v>28114</v>
      </c>
      <c r="C2351">
        <v>2814</v>
      </c>
      <c r="D2351" t="s">
        <v>339</v>
      </c>
      <c r="E2351">
        <v>0</v>
      </c>
    </row>
    <row r="2352" spans="1:5">
      <c r="A2352" t="str">
        <f>VLOOKUP(C2352,Nomen2!$A$1:$E$34,2,0)</f>
        <v>BASSIN DE PONT-AUDEMER</v>
      </c>
      <c r="B2352">
        <f>VLOOKUP(C2352,Nomen2!$A$1:$E$34,3,0)</f>
        <v>28114</v>
      </c>
      <c r="C2352">
        <v>2814</v>
      </c>
      <c r="D2352" t="s">
        <v>493</v>
      </c>
      <c r="E2352">
        <v>0</v>
      </c>
    </row>
    <row r="2353" spans="1:5">
      <c r="A2353" t="str">
        <f>VLOOKUP(C2353,Nomen2!$A$1:$E$34,2,0)</f>
        <v>BASSIN DE PONT-AUDEMER</v>
      </c>
      <c r="B2353">
        <f>VLOOKUP(C2353,Nomen2!$A$1:$E$34,3,0)</f>
        <v>28114</v>
      </c>
      <c r="C2353">
        <v>2814</v>
      </c>
      <c r="D2353" t="s">
        <v>234</v>
      </c>
      <c r="E2353">
        <v>0</v>
      </c>
    </row>
    <row r="2354" spans="1:5">
      <c r="A2354" t="str">
        <f>VLOOKUP(C2354,Nomen2!$A$1:$E$34,2,0)</f>
        <v>BASSIN DE PONT-AUDEMER</v>
      </c>
      <c r="B2354">
        <f>VLOOKUP(C2354,Nomen2!$A$1:$E$34,3,0)</f>
        <v>28114</v>
      </c>
      <c r="C2354">
        <v>2814</v>
      </c>
      <c r="D2354" t="s">
        <v>295</v>
      </c>
      <c r="E2354">
        <v>0</v>
      </c>
    </row>
    <row r="2355" spans="1:5">
      <c r="A2355" t="str">
        <f>VLOOKUP(C2355,Nomen2!$A$1:$E$34,2,0)</f>
        <v>BASSIN DE PONT-AUDEMER</v>
      </c>
      <c r="B2355">
        <f>VLOOKUP(C2355,Nomen2!$A$1:$E$34,3,0)</f>
        <v>28114</v>
      </c>
      <c r="C2355">
        <v>2814</v>
      </c>
      <c r="D2355" t="s">
        <v>347</v>
      </c>
      <c r="E2355">
        <v>0</v>
      </c>
    </row>
    <row r="2356" spans="1:5">
      <c r="A2356" t="str">
        <f>VLOOKUP(C2356,Nomen2!$A$1:$E$34,2,0)</f>
        <v>BASSIN DE PONT-AUDEMER</v>
      </c>
      <c r="B2356">
        <f>VLOOKUP(C2356,Nomen2!$A$1:$E$34,3,0)</f>
        <v>28114</v>
      </c>
      <c r="C2356">
        <v>2814</v>
      </c>
      <c r="D2356" t="s">
        <v>286</v>
      </c>
      <c r="E2356">
        <v>0</v>
      </c>
    </row>
    <row r="2357" spans="1:5">
      <c r="A2357" t="str">
        <f>VLOOKUP(C2357,Nomen2!$A$1:$E$34,2,0)</f>
        <v>BASSIN DE PONT-AUDEMER</v>
      </c>
      <c r="B2357">
        <f>VLOOKUP(C2357,Nomen2!$A$1:$E$34,3,0)</f>
        <v>28114</v>
      </c>
      <c r="C2357">
        <v>2814</v>
      </c>
      <c r="D2357" t="s">
        <v>636</v>
      </c>
      <c r="E2357">
        <v>0</v>
      </c>
    </row>
    <row r="2358" spans="1:5">
      <c r="A2358" t="str">
        <f>VLOOKUP(C2358,Nomen2!$A$1:$E$34,2,0)</f>
        <v>BASSIN DE PONT-AUDEMER</v>
      </c>
      <c r="B2358">
        <f>VLOOKUP(C2358,Nomen2!$A$1:$E$34,3,0)</f>
        <v>28114</v>
      </c>
      <c r="C2358">
        <v>2814</v>
      </c>
      <c r="D2358" t="s">
        <v>386</v>
      </c>
      <c r="E2358">
        <v>0</v>
      </c>
    </row>
    <row r="2359" spans="1:5">
      <c r="A2359" t="str">
        <f>VLOOKUP(C2359,Nomen2!$A$1:$E$34,2,0)</f>
        <v>BASSIN DE PONT-AUDEMER</v>
      </c>
      <c r="B2359">
        <f>VLOOKUP(C2359,Nomen2!$A$1:$E$34,3,0)</f>
        <v>28114</v>
      </c>
      <c r="C2359">
        <v>2814</v>
      </c>
      <c r="D2359" t="s">
        <v>418</v>
      </c>
      <c r="E2359">
        <v>0</v>
      </c>
    </row>
    <row r="2360" spans="1:5">
      <c r="A2360" t="str">
        <f>VLOOKUP(C2360,Nomen2!$A$1:$E$34,2,0)</f>
        <v>BASSIN DE PONT-AUDEMER</v>
      </c>
      <c r="B2360">
        <f>VLOOKUP(C2360,Nomen2!$A$1:$E$34,3,0)</f>
        <v>28114</v>
      </c>
      <c r="C2360">
        <v>2814</v>
      </c>
      <c r="D2360" t="s">
        <v>209</v>
      </c>
      <c r="E2360">
        <v>0</v>
      </c>
    </row>
    <row r="2361" spans="1:5">
      <c r="A2361" t="str">
        <f>VLOOKUP(C2361,Nomen2!$A$1:$E$34,2,0)</f>
        <v>BASSIN DE GISORS</v>
      </c>
      <c r="B2361">
        <f>VLOOKUP(C2361,Nomen2!$A$1:$E$34,3,0)</f>
        <v>28116</v>
      </c>
      <c r="C2361">
        <v>2816</v>
      </c>
      <c r="D2361" t="s">
        <v>188</v>
      </c>
      <c r="E2361">
        <v>20</v>
      </c>
    </row>
    <row r="2362" spans="1:5">
      <c r="A2362" t="str">
        <f>VLOOKUP(C2362,Nomen2!$A$1:$E$34,2,0)</f>
        <v>BASSIN DE GISORS</v>
      </c>
      <c r="B2362">
        <f>VLOOKUP(C2362,Nomen2!$A$1:$E$34,3,0)</f>
        <v>28116</v>
      </c>
      <c r="C2362">
        <v>2816</v>
      </c>
      <c r="D2362" t="s">
        <v>176</v>
      </c>
      <c r="E2362">
        <v>15</v>
      </c>
    </row>
    <row r="2363" spans="1:5">
      <c r="A2363" t="str">
        <f>VLOOKUP(C2363,Nomen2!$A$1:$E$34,2,0)</f>
        <v>BASSIN DE GISORS</v>
      </c>
      <c r="B2363">
        <f>VLOOKUP(C2363,Nomen2!$A$1:$E$34,3,0)</f>
        <v>28116</v>
      </c>
      <c r="C2363">
        <v>2816</v>
      </c>
      <c r="D2363" t="s">
        <v>191</v>
      </c>
      <c r="E2363">
        <v>14</v>
      </c>
    </row>
    <row r="2364" spans="1:5">
      <c r="A2364" t="str">
        <f>VLOOKUP(C2364,Nomen2!$A$1:$E$34,2,0)</f>
        <v>BASSIN DE GISORS</v>
      </c>
      <c r="B2364">
        <f>VLOOKUP(C2364,Nomen2!$A$1:$E$34,3,0)</f>
        <v>28116</v>
      </c>
      <c r="C2364">
        <v>2816</v>
      </c>
      <c r="D2364" t="s">
        <v>183</v>
      </c>
      <c r="E2364">
        <v>13</v>
      </c>
    </row>
    <row r="2365" spans="1:5">
      <c r="A2365" t="str">
        <f>VLOOKUP(C2365,Nomen2!$A$1:$E$34,2,0)</f>
        <v>BASSIN DE GISORS</v>
      </c>
      <c r="B2365">
        <f>VLOOKUP(C2365,Nomen2!$A$1:$E$34,3,0)</f>
        <v>28116</v>
      </c>
      <c r="C2365">
        <v>2816</v>
      </c>
      <c r="D2365" t="s">
        <v>185</v>
      </c>
      <c r="E2365">
        <v>13</v>
      </c>
    </row>
    <row r="2366" spans="1:5">
      <c r="A2366" t="str">
        <f>VLOOKUP(C2366,Nomen2!$A$1:$E$34,2,0)</f>
        <v>BASSIN DE GISORS</v>
      </c>
      <c r="B2366">
        <f>VLOOKUP(C2366,Nomen2!$A$1:$E$34,3,0)</f>
        <v>28116</v>
      </c>
      <c r="C2366">
        <v>2816</v>
      </c>
      <c r="D2366" t="s">
        <v>178</v>
      </c>
      <c r="E2366">
        <v>12</v>
      </c>
    </row>
    <row r="2367" spans="1:5">
      <c r="A2367" t="str">
        <f>VLOOKUP(C2367,Nomen2!$A$1:$E$34,2,0)</f>
        <v>BASSIN DE GISORS</v>
      </c>
      <c r="B2367">
        <f>VLOOKUP(C2367,Nomen2!$A$1:$E$34,3,0)</f>
        <v>28116</v>
      </c>
      <c r="C2367">
        <v>2816</v>
      </c>
      <c r="D2367" t="s">
        <v>199</v>
      </c>
      <c r="E2367">
        <v>11</v>
      </c>
    </row>
    <row r="2368" spans="1:5">
      <c r="A2368" t="str">
        <f>VLOOKUP(C2368,Nomen2!$A$1:$E$34,2,0)</f>
        <v>BASSIN DE GISORS</v>
      </c>
      <c r="B2368">
        <f>VLOOKUP(C2368,Nomen2!$A$1:$E$34,3,0)</f>
        <v>28116</v>
      </c>
      <c r="C2368">
        <v>2816</v>
      </c>
      <c r="D2368" t="s">
        <v>175</v>
      </c>
      <c r="E2368">
        <v>11</v>
      </c>
    </row>
    <row r="2369" spans="1:5">
      <c r="A2369" t="str">
        <f>VLOOKUP(C2369,Nomen2!$A$1:$E$34,2,0)</f>
        <v>BASSIN DE GISORS</v>
      </c>
      <c r="B2369">
        <f>VLOOKUP(C2369,Nomen2!$A$1:$E$34,3,0)</f>
        <v>28116</v>
      </c>
      <c r="C2369">
        <v>2816</v>
      </c>
      <c r="D2369" t="s">
        <v>195</v>
      </c>
      <c r="E2369">
        <v>11</v>
      </c>
    </row>
    <row r="2370" spans="1:5">
      <c r="A2370" t="str">
        <f>VLOOKUP(C2370,Nomen2!$A$1:$E$34,2,0)</f>
        <v>BASSIN DE GISORS</v>
      </c>
      <c r="B2370">
        <f>VLOOKUP(C2370,Nomen2!$A$1:$E$34,3,0)</f>
        <v>28116</v>
      </c>
      <c r="C2370">
        <v>2816</v>
      </c>
      <c r="D2370" t="s">
        <v>198</v>
      </c>
      <c r="E2370">
        <v>10</v>
      </c>
    </row>
    <row r="2371" spans="1:5">
      <c r="A2371" t="str">
        <f>VLOOKUP(C2371,Nomen2!$A$1:$E$34,2,0)</f>
        <v>BASSIN DE GISORS</v>
      </c>
      <c r="B2371">
        <f>VLOOKUP(C2371,Nomen2!$A$1:$E$34,3,0)</f>
        <v>28116</v>
      </c>
      <c r="C2371">
        <v>2816</v>
      </c>
      <c r="D2371" t="s">
        <v>184</v>
      </c>
      <c r="E2371">
        <v>10</v>
      </c>
    </row>
    <row r="2372" spans="1:5">
      <c r="A2372" t="str">
        <f>VLOOKUP(C2372,Nomen2!$A$1:$E$34,2,0)</f>
        <v>BASSIN DE GISORS</v>
      </c>
      <c r="B2372">
        <f>VLOOKUP(C2372,Nomen2!$A$1:$E$34,3,0)</f>
        <v>28116</v>
      </c>
      <c r="C2372">
        <v>2816</v>
      </c>
      <c r="D2372" t="s">
        <v>177</v>
      </c>
      <c r="E2372">
        <v>9</v>
      </c>
    </row>
    <row r="2373" spans="1:5">
      <c r="A2373" t="str">
        <f>VLOOKUP(C2373,Nomen2!$A$1:$E$34,2,0)</f>
        <v>BASSIN DE GISORS</v>
      </c>
      <c r="B2373">
        <f>VLOOKUP(C2373,Nomen2!$A$1:$E$34,3,0)</f>
        <v>28116</v>
      </c>
      <c r="C2373">
        <v>2816</v>
      </c>
      <c r="D2373" t="s">
        <v>252</v>
      </c>
      <c r="E2373">
        <v>8</v>
      </c>
    </row>
    <row r="2374" spans="1:5">
      <c r="A2374" t="str">
        <f>VLOOKUP(C2374,Nomen2!$A$1:$E$34,2,0)</f>
        <v>BASSIN DE GISORS</v>
      </c>
      <c r="B2374">
        <f>VLOOKUP(C2374,Nomen2!$A$1:$E$34,3,0)</f>
        <v>28116</v>
      </c>
      <c r="C2374">
        <v>2816</v>
      </c>
      <c r="D2374" t="s">
        <v>182</v>
      </c>
      <c r="E2374">
        <v>8</v>
      </c>
    </row>
    <row r="2375" spans="1:5">
      <c r="A2375" t="str">
        <f>VLOOKUP(C2375,Nomen2!$A$1:$E$34,2,0)</f>
        <v>BASSIN DE GISORS</v>
      </c>
      <c r="B2375">
        <f>VLOOKUP(C2375,Nomen2!$A$1:$E$34,3,0)</f>
        <v>28116</v>
      </c>
      <c r="C2375">
        <v>2816</v>
      </c>
      <c r="D2375" t="s">
        <v>193</v>
      </c>
      <c r="E2375">
        <v>7</v>
      </c>
    </row>
    <row r="2376" spans="1:5">
      <c r="A2376" t="str">
        <f>VLOOKUP(C2376,Nomen2!$A$1:$E$34,2,0)</f>
        <v>BASSIN DE GISORS</v>
      </c>
      <c r="B2376">
        <f>VLOOKUP(C2376,Nomen2!$A$1:$E$34,3,0)</f>
        <v>28116</v>
      </c>
      <c r="C2376">
        <v>2816</v>
      </c>
      <c r="D2376" t="s">
        <v>179</v>
      </c>
      <c r="E2376">
        <v>7</v>
      </c>
    </row>
    <row r="2377" spans="1:5">
      <c r="A2377" t="str">
        <f>VLOOKUP(C2377,Nomen2!$A$1:$E$34,2,0)</f>
        <v>BASSIN DE GISORS</v>
      </c>
      <c r="B2377">
        <f>VLOOKUP(C2377,Nomen2!$A$1:$E$34,3,0)</f>
        <v>28116</v>
      </c>
      <c r="C2377">
        <v>2816</v>
      </c>
      <c r="D2377" t="s">
        <v>251</v>
      </c>
      <c r="E2377">
        <v>6</v>
      </c>
    </row>
    <row r="2378" spans="1:5">
      <c r="A2378" t="str">
        <f>VLOOKUP(C2378,Nomen2!$A$1:$E$34,2,0)</f>
        <v>BASSIN DE GISORS</v>
      </c>
      <c r="B2378">
        <f>VLOOKUP(C2378,Nomen2!$A$1:$E$34,3,0)</f>
        <v>28116</v>
      </c>
      <c r="C2378">
        <v>2816</v>
      </c>
      <c r="D2378" t="s">
        <v>201</v>
      </c>
      <c r="E2378">
        <v>6</v>
      </c>
    </row>
    <row r="2379" spans="1:5">
      <c r="A2379" t="str">
        <f>VLOOKUP(C2379,Nomen2!$A$1:$E$34,2,0)</f>
        <v>BASSIN DE GISORS</v>
      </c>
      <c r="B2379">
        <f>VLOOKUP(C2379,Nomen2!$A$1:$E$34,3,0)</f>
        <v>28116</v>
      </c>
      <c r="C2379">
        <v>2816</v>
      </c>
      <c r="D2379" t="s">
        <v>181</v>
      </c>
      <c r="E2379">
        <v>5</v>
      </c>
    </row>
    <row r="2380" spans="1:5">
      <c r="A2380" t="str">
        <f>VLOOKUP(C2380,Nomen2!$A$1:$E$34,2,0)</f>
        <v>BASSIN DE GISORS</v>
      </c>
      <c r="B2380">
        <f>VLOOKUP(C2380,Nomen2!$A$1:$E$34,3,0)</f>
        <v>28116</v>
      </c>
      <c r="C2380">
        <v>2816</v>
      </c>
      <c r="D2380" t="s">
        <v>223</v>
      </c>
      <c r="E2380">
        <v>5</v>
      </c>
    </row>
    <row r="2381" spans="1:5">
      <c r="A2381" t="str">
        <f>VLOOKUP(C2381,Nomen2!$A$1:$E$34,2,0)</f>
        <v>BASSIN DE GISORS</v>
      </c>
      <c r="B2381">
        <f>VLOOKUP(C2381,Nomen2!$A$1:$E$34,3,0)</f>
        <v>28116</v>
      </c>
      <c r="C2381">
        <v>2816</v>
      </c>
      <c r="D2381" t="s">
        <v>190</v>
      </c>
      <c r="E2381">
        <v>5</v>
      </c>
    </row>
    <row r="2382" spans="1:5">
      <c r="A2382" t="str">
        <f>VLOOKUP(C2382,Nomen2!$A$1:$E$34,2,0)</f>
        <v>BASSIN DE GISORS</v>
      </c>
      <c r="B2382">
        <f>VLOOKUP(C2382,Nomen2!$A$1:$E$34,3,0)</f>
        <v>28116</v>
      </c>
      <c r="C2382">
        <v>2816</v>
      </c>
      <c r="D2382" t="s">
        <v>211</v>
      </c>
      <c r="E2382">
        <v>5</v>
      </c>
    </row>
    <row r="2383" spans="1:5">
      <c r="A2383" t="str">
        <f>VLOOKUP(C2383,Nomen2!$A$1:$E$34,2,0)</f>
        <v>BASSIN DE GISORS</v>
      </c>
      <c r="B2383">
        <f>VLOOKUP(C2383,Nomen2!$A$1:$E$34,3,0)</f>
        <v>28116</v>
      </c>
      <c r="C2383">
        <v>2816</v>
      </c>
      <c r="D2383" t="s">
        <v>206</v>
      </c>
      <c r="E2383">
        <v>5</v>
      </c>
    </row>
    <row r="2384" spans="1:5">
      <c r="A2384" t="str">
        <f>VLOOKUP(C2384,Nomen2!$A$1:$E$34,2,0)</f>
        <v>BASSIN DE GISORS</v>
      </c>
      <c r="B2384">
        <f>VLOOKUP(C2384,Nomen2!$A$1:$E$34,3,0)</f>
        <v>28116</v>
      </c>
      <c r="C2384">
        <v>2816</v>
      </c>
      <c r="D2384" t="s">
        <v>189</v>
      </c>
      <c r="E2384">
        <v>4</v>
      </c>
    </row>
    <row r="2385" spans="1:5">
      <c r="A2385" t="str">
        <f>VLOOKUP(C2385,Nomen2!$A$1:$E$34,2,0)</f>
        <v>BASSIN DE GISORS</v>
      </c>
      <c r="B2385">
        <f>VLOOKUP(C2385,Nomen2!$A$1:$E$34,3,0)</f>
        <v>28116</v>
      </c>
      <c r="C2385">
        <v>2816</v>
      </c>
      <c r="D2385" t="s">
        <v>261</v>
      </c>
      <c r="E2385">
        <v>4</v>
      </c>
    </row>
    <row r="2386" spans="1:5">
      <c r="A2386" t="str">
        <f>VLOOKUP(C2386,Nomen2!$A$1:$E$34,2,0)</f>
        <v>BASSIN DE GISORS</v>
      </c>
      <c r="B2386">
        <f>VLOOKUP(C2386,Nomen2!$A$1:$E$34,3,0)</f>
        <v>28116</v>
      </c>
      <c r="C2386">
        <v>2816</v>
      </c>
      <c r="D2386" t="s">
        <v>200</v>
      </c>
      <c r="E2386">
        <v>4</v>
      </c>
    </row>
    <row r="2387" spans="1:5">
      <c r="A2387" t="str">
        <f>VLOOKUP(C2387,Nomen2!$A$1:$E$34,2,0)</f>
        <v>BASSIN DE GISORS</v>
      </c>
      <c r="B2387">
        <f>VLOOKUP(C2387,Nomen2!$A$1:$E$34,3,0)</f>
        <v>28116</v>
      </c>
      <c r="C2387">
        <v>2816</v>
      </c>
      <c r="D2387" t="s">
        <v>230</v>
      </c>
      <c r="E2387">
        <v>4</v>
      </c>
    </row>
    <row r="2388" spans="1:5">
      <c r="A2388" t="str">
        <f>VLOOKUP(C2388,Nomen2!$A$1:$E$34,2,0)</f>
        <v>BASSIN DE GISORS</v>
      </c>
      <c r="B2388">
        <f>VLOOKUP(C2388,Nomen2!$A$1:$E$34,3,0)</f>
        <v>28116</v>
      </c>
      <c r="C2388">
        <v>2816</v>
      </c>
      <c r="D2388" t="s">
        <v>196</v>
      </c>
      <c r="E2388">
        <v>3</v>
      </c>
    </row>
    <row r="2389" spans="1:5">
      <c r="A2389" t="str">
        <f>VLOOKUP(C2389,Nomen2!$A$1:$E$34,2,0)</f>
        <v>BASSIN DE GISORS</v>
      </c>
      <c r="B2389">
        <f>VLOOKUP(C2389,Nomen2!$A$1:$E$34,3,0)</f>
        <v>28116</v>
      </c>
      <c r="C2389">
        <v>2816</v>
      </c>
      <c r="D2389" t="s">
        <v>210</v>
      </c>
      <c r="E2389">
        <v>3</v>
      </c>
    </row>
    <row r="2390" spans="1:5">
      <c r="A2390" t="str">
        <f>VLOOKUP(C2390,Nomen2!$A$1:$E$34,2,0)</f>
        <v>BASSIN DE GISORS</v>
      </c>
      <c r="B2390">
        <f>VLOOKUP(C2390,Nomen2!$A$1:$E$34,3,0)</f>
        <v>28116</v>
      </c>
      <c r="C2390">
        <v>2816</v>
      </c>
      <c r="D2390" t="s">
        <v>292</v>
      </c>
      <c r="E2390">
        <v>3</v>
      </c>
    </row>
    <row r="2391" spans="1:5">
      <c r="A2391" t="str">
        <f>VLOOKUP(C2391,Nomen2!$A$1:$E$34,2,0)</f>
        <v>BASSIN DE GISORS</v>
      </c>
      <c r="B2391">
        <f>VLOOKUP(C2391,Nomen2!$A$1:$E$34,3,0)</f>
        <v>28116</v>
      </c>
      <c r="C2391">
        <v>2816</v>
      </c>
      <c r="D2391" t="s">
        <v>218</v>
      </c>
      <c r="E2391">
        <v>3</v>
      </c>
    </row>
    <row r="2392" spans="1:5">
      <c r="A2392" t="str">
        <f>VLOOKUP(C2392,Nomen2!$A$1:$E$34,2,0)</f>
        <v>BASSIN DE GISORS</v>
      </c>
      <c r="B2392">
        <f>VLOOKUP(C2392,Nomen2!$A$1:$E$34,3,0)</f>
        <v>28116</v>
      </c>
      <c r="C2392">
        <v>2816</v>
      </c>
      <c r="D2392" t="s">
        <v>207</v>
      </c>
      <c r="E2392">
        <v>3</v>
      </c>
    </row>
    <row r="2393" spans="1:5">
      <c r="A2393" t="str">
        <f>VLOOKUP(C2393,Nomen2!$A$1:$E$34,2,0)</f>
        <v>BASSIN DE GISORS</v>
      </c>
      <c r="B2393">
        <f>VLOOKUP(C2393,Nomen2!$A$1:$E$34,3,0)</f>
        <v>28116</v>
      </c>
      <c r="C2393">
        <v>2816</v>
      </c>
      <c r="D2393" t="s">
        <v>240</v>
      </c>
      <c r="E2393">
        <v>3</v>
      </c>
    </row>
    <row r="2394" spans="1:5">
      <c r="A2394" t="str">
        <f>VLOOKUP(C2394,Nomen2!$A$1:$E$34,2,0)</f>
        <v>BASSIN DE GISORS</v>
      </c>
      <c r="B2394">
        <f>VLOOKUP(C2394,Nomen2!$A$1:$E$34,3,0)</f>
        <v>28116</v>
      </c>
      <c r="C2394">
        <v>2816</v>
      </c>
      <c r="D2394" t="s">
        <v>204</v>
      </c>
      <c r="E2394">
        <v>3</v>
      </c>
    </row>
    <row r="2395" spans="1:5">
      <c r="A2395" t="str">
        <f>VLOOKUP(C2395,Nomen2!$A$1:$E$34,2,0)</f>
        <v>BASSIN DE GISORS</v>
      </c>
      <c r="B2395">
        <f>VLOOKUP(C2395,Nomen2!$A$1:$E$34,3,0)</f>
        <v>28116</v>
      </c>
      <c r="C2395">
        <v>2816</v>
      </c>
      <c r="D2395" t="s">
        <v>187</v>
      </c>
      <c r="E2395">
        <v>3</v>
      </c>
    </row>
    <row r="2396" spans="1:5">
      <c r="A2396" t="str">
        <f>VLOOKUP(C2396,Nomen2!$A$1:$E$34,2,0)</f>
        <v>BASSIN DE GISORS</v>
      </c>
      <c r="B2396">
        <f>VLOOKUP(C2396,Nomen2!$A$1:$E$34,3,0)</f>
        <v>28116</v>
      </c>
      <c r="C2396">
        <v>2816</v>
      </c>
      <c r="D2396" t="s">
        <v>246</v>
      </c>
      <c r="E2396">
        <v>3</v>
      </c>
    </row>
    <row r="2397" spans="1:5">
      <c r="A2397" t="str">
        <f>VLOOKUP(C2397,Nomen2!$A$1:$E$34,2,0)</f>
        <v>BASSIN DE GISORS</v>
      </c>
      <c r="B2397">
        <f>VLOOKUP(C2397,Nomen2!$A$1:$E$34,3,0)</f>
        <v>28116</v>
      </c>
      <c r="C2397">
        <v>2816</v>
      </c>
      <c r="D2397" t="s">
        <v>203</v>
      </c>
      <c r="E2397">
        <v>3</v>
      </c>
    </row>
    <row r="2398" spans="1:5">
      <c r="A2398" t="str">
        <f>VLOOKUP(C2398,Nomen2!$A$1:$E$34,2,0)</f>
        <v>BASSIN DE GISORS</v>
      </c>
      <c r="B2398">
        <f>VLOOKUP(C2398,Nomen2!$A$1:$E$34,3,0)</f>
        <v>28116</v>
      </c>
      <c r="C2398">
        <v>2816</v>
      </c>
      <c r="D2398" t="s">
        <v>296</v>
      </c>
      <c r="E2398">
        <v>3</v>
      </c>
    </row>
    <row r="2399" spans="1:5">
      <c r="A2399" t="str">
        <f>VLOOKUP(C2399,Nomen2!$A$1:$E$34,2,0)</f>
        <v>BASSIN DE GISORS</v>
      </c>
      <c r="B2399">
        <f>VLOOKUP(C2399,Nomen2!$A$1:$E$34,3,0)</f>
        <v>28116</v>
      </c>
      <c r="C2399">
        <v>2816</v>
      </c>
      <c r="D2399" t="s">
        <v>238</v>
      </c>
      <c r="E2399">
        <v>3</v>
      </c>
    </row>
    <row r="2400" spans="1:5">
      <c r="A2400" t="str">
        <f>VLOOKUP(C2400,Nomen2!$A$1:$E$34,2,0)</f>
        <v>BASSIN DE GISORS</v>
      </c>
      <c r="B2400">
        <f>VLOOKUP(C2400,Nomen2!$A$1:$E$34,3,0)</f>
        <v>28116</v>
      </c>
      <c r="C2400">
        <v>2816</v>
      </c>
      <c r="D2400" t="s">
        <v>194</v>
      </c>
      <c r="E2400">
        <v>3</v>
      </c>
    </row>
    <row r="2401" spans="1:5">
      <c r="A2401" t="str">
        <f>VLOOKUP(C2401,Nomen2!$A$1:$E$34,2,0)</f>
        <v>BASSIN DE GISORS</v>
      </c>
      <c r="B2401">
        <f>VLOOKUP(C2401,Nomen2!$A$1:$E$34,3,0)</f>
        <v>28116</v>
      </c>
      <c r="C2401">
        <v>2816</v>
      </c>
      <c r="D2401" t="s">
        <v>243</v>
      </c>
      <c r="E2401">
        <v>3</v>
      </c>
    </row>
    <row r="2402" spans="1:5">
      <c r="A2402" t="str">
        <f>VLOOKUP(C2402,Nomen2!$A$1:$E$34,2,0)</f>
        <v>BASSIN DE GISORS</v>
      </c>
      <c r="B2402">
        <f>VLOOKUP(C2402,Nomen2!$A$1:$E$34,3,0)</f>
        <v>28116</v>
      </c>
      <c r="C2402">
        <v>2816</v>
      </c>
      <c r="D2402" t="s">
        <v>268</v>
      </c>
      <c r="E2402">
        <v>2</v>
      </c>
    </row>
    <row r="2403" spans="1:5">
      <c r="A2403" t="str">
        <f>VLOOKUP(C2403,Nomen2!$A$1:$E$34,2,0)</f>
        <v>BASSIN DE GISORS</v>
      </c>
      <c r="B2403">
        <f>VLOOKUP(C2403,Nomen2!$A$1:$E$34,3,0)</f>
        <v>28116</v>
      </c>
      <c r="C2403">
        <v>2816</v>
      </c>
      <c r="D2403" t="s">
        <v>256</v>
      </c>
      <c r="E2403">
        <v>2</v>
      </c>
    </row>
    <row r="2404" spans="1:5">
      <c r="A2404" t="str">
        <f>VLOOKUP(C2404,Nomen2!$A$1:$E$34,2,0)</f>
        <v>BASSIN DE GISORS</v>
      </c>
      <c r="B2404">
        <f>VLOOKUP(C2404,Nomen2!$A$1:$E$34,3,0)</f>
        <v>28116</v>
      </c>
      <c r="C2404">
        <v>2816</v>
      </c>
      <c r="D2404" t="s">
        <v>222</v>
      </c>
      <c r="E2404">
        <v>2</v>
      </c>
    </row>
    <row r="2405" spans="1:5">
      <c r="A2405" t="str">
        <f>VLOOKUP(C2405,Nomen2!$A$1:$E$34,2,0)</f>
        <v>BASSIN DE GISORS</v>
      </c>
      <c r="B2405">
        <f>VLOOKUP(C2405,Nomen2!$A$1:$E$34,3,0)</f>
        <v>28116</v>
      </c>
      <c r="C2405">
        <v>2816</v>
      </c>
      <c r="D2405" t="s">
        <v>232</v>
      </c>
      <c r="E2405">
        <v>2</v>
      </c>
    </row>
    <row r="2406" spans="1:5">
      <c r="A2406" t="str">
        <f>VLOOKUP(C2406,Nomen2!$A$1:$E$34,2,0)</f>
        <v>BASSIN DE GISORS</v>
      </c>
      <c r="B2406">
        <f>VLOOKUP(C2406,Nomen2!$A$1:$E$34,3,0)</f>
        <v>28116</v>
      </c>
      <c r="C2406">
        <v>2816</v>
      </c>
      <c r="D2406" t="s">
        <v>493</v>
      </c>
      <c r="E2406">
        <v>2</v>
      </c>
    </row>
    <row r="2407" spans="1:5">
      <c r="A2407" t="str">
        <f>VLOOKUP(C2407,Nomen2!$A$1:$E$34,2,0)</f>
        <v>BASSIN DE GISORS</v>
      </c>
      <c r="B2407">
        <f>VLOOKUP(C2407,Nomen2!$A$1:$E$34,3,0)</f>
        <v>28116</v>
      </c>
      <c r="C2407">
        <v>2816</v>
      </c>
      <c r="D2407" t="s">
        <v>285</v>
      </c>
      <c r="E2407">
        <v>2</v>
      </c>
    </row>
    <row r="2408" spans="1:5">
      <c r="A2408" t="str">
        <f>VLOOKUP(C2408,Nomen2!$A$1:$E$34,2,0)</f>
        <v>BASSIN DE GISORS</v>
      </c>
      <c r="B2408">
        <f>VLOOKUP(C2408,Nomen2!$A$1:$E$34,3,0)</f>
        <v>28116</v>
      </c>
      <c r="C2408">
        <v>2816</v>
      </c>
      <c r="D2408" t="s">
        <v>344</v>
      </c>
      <c r="E2408">
        <v>2</v>
      </c>
    </row>
    <row r="2409" spans="1:5">
      <c r="A2409" t="str">
        <f>VLOOKUP(C2409,Nomen2!$A$1:$E$34,2,0)</f>
        <v>BASSIN DE GISORS</v>
      </c>
      <c r="B2409">
        <f>VLOOKUP(C2409,Nomen2!$A$1:$E$34,3,0)</f>
        <v>28116</v>
      </c>
      <c r="C2409">
        <v>2816</v>
      </c>
      <c r="D2409" t="s">
        <v>192</v>
      </c>
      <c r="E2409">
        <v>2</v>
      </c>
    </row>
    <row r="2410" spans="1:5">
      <c r="A2410" t="str">
        <f>VLOOKUP(C2410,Nomen2!$A$1:$E$34,2,0)</f>
        <v>BASSIN DE GISORS</v>
      </c>
      <c r="B2410">
        <f>VLOOKUP(C2410,Nomen2!$A$1:$E$34,3,0)</f>
        <v>28116</v>
      </c>
      <c r="C2410">
        <v>2816</v>
      </c>
      <c r="D2410" t="s">
        <v>347</v>
      </c>
      <c r="E2410">
        <v>2</v>
      </c>
    </row>
    <row r="2411" spans="1:5">
      <c r="A2411" t="str">
        <f>VLOOKUP(C2411,Nomen2!$A$1:$E$34,2,0)</f>
        <v>BASSIN DE GISORS</v>
      </c>
      <c r="B2411">
        <f>VLOOKUP(C2411,Nomen2!$A$1:$E$34,3,0)</f>
        <v>28116</v>
      </c>
      <c r="C2411">
        <v>2816</v>
      </c>
      <c r="D2411" t="s">
        <v>407</v>
      </c>
      <c r="E2411">
        <v>2</v>
      </c>
    </row>
    <row r="2412" spans="1:5">
      <c r="A2412" t="str">
        <f>VLOOKUP(C2412,Nomen2!$A$1:$E$34,2,0)</f>
        <v>BASSIN DE GISORS</v>
      </c>
      <c r="B2412">
        <f>VLOOKUP(C2412,Nomen2!$A$1:$E$34,3,0)</f>
        <v>28116</v>
      </c>
      <c r="C2412">
        <v>2816</v>
      </c>
      <c r="D2412" t="s">
        <v>307</v>
      </c>
      <c r="E2412">
        <v>2</v>
      </c>
    </row>
    <row r="2413" spans="1:5">
      <c r="A2413" t="str">
        <f>VLOOKUP(C2413,Nomen2!$A$1:$E$34,2,0)</f>
        <v>BASSIN DE GISORS</v>
      </c>
      <c r="B2413">
        <f>VLOOKUP(C2413,Nomen2!$A$1:$E$34,3,0)</f>
        <v>28116</v>
      </c>
      <c r="C2413">
        <v>2816</v>
      </c>
      <c r="D2413" t="s">
        <v>274</v>
      </c>
      <c r="E2413">
        <v>2</v>
      </c>
    </row>
    <row r="2414" spans="1:5">
      <c r="A2414" t="str">
        <f>VLOOKUP(C2414,Nomen2!$A$1:$E$34,2,0)</f>
        <v>BASSIN DE GISORS</v>
      </c>
      <c r="B2414">
        <f>VLOOKUP(C2414,Nomen2!$A$1:$E$34,3,0)</f>
        <v>28116</v>
      </c>
      <c r="C2414">
        <v>2816</v>
      </c>
      <c r="D2414" t="s">
        <v>411</v>
      </c>
      <c r="E2414">
        <v>2</v>
      </c>
    </row>
    <row r="2415" spans="1:5">
      <c r="A2415" t="str">
        <f>VLOOKUP(C2415,Nomen2!$A$1:$E$34,2,0)</f>
        <v>BASSIN DE GISORS</v>
      </c>
      <c r="B2415">
        <f>VLOOKUP(C2415,Nomen2!$A$1:$E$34,3,0)</f>
        <v>28116</v>
      </c>
      <c r="C2415">
        <v>2816</v>
      </c>
      <c r="D2415" t="s">
        <v>288</v>
      </c>
      <c r="E2415">
        <v>2</v>
      </c>
    </row>
    <row r="2416" spans="1:5">
      <c r="A2416" t="str">
        <f>VLOOKUP(C2416,Nomen2!$A$1:$E$34,2,0)</f>
        <v>BASSIN DE GISORS</v>
      </c>
      <c r="B2416">
        <f>VLOOKUP(C2416,Nomen2!$A$1:$E$34,3,0)</f>
        <v>28116</v>
      </c>
      <c r="C2416">
        <v>2816</v>
      </c>
      <c r="D2416" t="s">
        <v>253</v>
      </c>
      <c r="E2416">
        <v>2</v>
      </c>
    </row>
    <row r="2417" spans="1:5">
      <c r="A2417" t="str">
        <f>VLOOKUP(C2417,Nomen2!$A$1:$E$34,2,0)</f>
        <v>BASSIN DE GISORS</v>
      </c>
      <c r="B2417">
        <f>VLOOKUP(C2417,Nomen2!$A$1:$E$34,3,0)</f>
        <v>28116</v>
      </c>
      <c r="C2417">
        <v>2816</v>
      </c>
      <c r="D2417" t="s">
        <v>216</v>
      </c>
      <c r="E2417">
        <v>2</v>
      </c>
    </row>
    <row r="2418" spans="1:5">
      <c r="A2418" t="str">
        <f>VLOOKUP(C2418,Nomen2!$A$1:$E$34,2,0)</f>
        <v>BASSIN DE GISORS</v>
      </c>
      <c r="B2418">
        <f>VLOOKUP(C2418,Nomen2!$A$1:$E$34,3,0)</f>
        <v>28116</v>
      </c>
      <c r="C2418">
        <v>2816</v>
      </c>
      <c r="D2418" t="s">
        <v>291</v>
      </c>
      <c r="E2418">
        <v>2</v>
      </c>
    </row>
    <row r="2419" spans="1:5">
      <c r="A2419" t="str">
        <f>VLOOKUP(C2419,Nomen2!$A$1:$E$34,2,0)</f>
        <v>BASSIN DE GISORS</v>
      </c>
      <c r="B2419">
        <f>VLOOKUP(C2419,Nomen2!$A$1:$E$34,3,0)</f>
        <v>28116</v>
      </c>
      <c r="C2419">
        <v>2816</v>
      </c>
      <c r="D2419" t="s">
        <v>255</v>
      </c>
      <c r="E2419">
        <v>2</v>
      </c>
    </row>
    <row r="2420" spans="1:5">
      <c r="A2420" t="str">
        <f>VLOOKUP(C2420,Nomen2!$A$1:$E$34,2,0)</f>
        <v>BASSIN DE GISORS</v>
      </c>
      <c r="B2420">
        <f>VLOOKUP(C2420,Nomen2!$A$1:$E$34,3,0)</f>
        <v>28116</v>
      </c>
      <c r="C2420">
        <v>2816</v>
      </c>
      <c r="D2420" t="s">
        <v>474</v>
      </c>
      <c r="E2420">
        <v>1</v>
      </c>
    </row>
    <row r="2421" spans="1:5">
      <c r="A2421" t="str">
        <f>VLOOKUP(C2421,Nomen2!$A$1:$E$34,2,0)</f>
        <v>BASSIN DE GISORS</v>
      </c>
      <c r="B2421">
        <f>VLOOKUP(C2421,Nomen2!$A$1:$E$34,3,0)</f>
        <v>28116</v>
      </c>
      <c r="C2421">
        <v>2816</v>
      </c>
      <c r="D2421" t="s">
        <v>339</v>
      </c>
      <c r="E2421">
        <v>1</v>
      </c>
    </row>
    <row r="2422" spans="1:5">
      <c r="A2422" t="str">
        <f>VLOOKUP(C2422,Nomen2!$A$1:$E$34,2,0)</f>
        <v>BASSIN DE GISORS</v>
      </c>
      <c r="B2422">
        <f>VLOOKUP(C2422,Nomen2!$A$1:$E$34,3,0)</f>
        <v>28116</v>
      </c>
      <c r="C2422">
        <v>2816</v>
      </c>
      <c r="D2422" t="s">
        <v>340</v>
      </c>
      <c r="E2422">
        <v>1</v>
      </c>
    </row>
    <row r="2423" spans="1:5">
      <c r="A2423" t="str">
        <f>VLOOKUP(C2423,Nomen2!$A$1:$E$34,2,0)</f>
        <v>BASSIN DE GISORS</v>
      </c>
      <c r="B2423">
        <f>VLOOKUP(C2423,Nomen2!$A$1:$E$34,3,0)</f>
        <v>28116</v>
      </c>
      <c r="C2423">
        <v>2816</v>
      </c>
      <c r="D2423" t="s">
        <v>652</v>
      </c>
      <c r="E2423">
        <v>1</v>
      </c>
    </row>
    <row r="2424" spans="1:5">
      <c r="A2424" t="str">
        <f>VLOOKUP(C2424,Nomen2!$A$1:$E$34,2,0)</f>
        <v>BASSIN DE GISORS</v>
      </c>
      <c r="B2424">
        <f>VLOOKUP(C2424,Nomen2!$A$1:$E$34,3,0)</f>
        <v>28116</v>
      </c>
      <c r="C2424">
        <v>2816</v>
      </c>
      <c r="D2424" t="s">
        <v>321</v>
      </c>
      <c r="E2424">
        <v>1</v>
      </c>
    </row>
    <row r="2425" spans="1:5">
      <c r="A2425" t="str">
        <f>VLOOKUP(C2425,Nomen2!$A$1:$E$34,2,0)</f>
        <v>BASSIN DE GISORS</v>
      </c>
      <c r="B2425">
        <f>VLOOKUP(C2425,Nomen2!$A$1:$E$34,3,0)</f>
        <v>28116</v>
      </c>
      <c r="C2425">
        <v>2816</v>
      </c>
      <c r="D2425" t="s">
        <v>237</v>
      </c>
      <c r="E2425">
        <v>1</v>
      </c>
    </row>
    <row r="2426" spans="1:5">
      <c r="A2426" t="str">
        <f>VLOOKUP(C2426,Nomen2!$A$1:$E$34,2,0)</f>
        <v>BASSIN DE GISORS</v>
      </c>
      <c r="B2426">
        <f>VLOOKUP(C2426,Nomen2!$A$1:$E$34,3,0)</f>
        <v>28116</v>
      </c>
      <c r="C2426">
        <v>2816</v>
      </c>
      <c r="D2426" t="s">
        <v>311</v>
      </c>
      <c r="E2426">
        <v>1</v>
      </c>
    </row>
    <row r="2427" spans="1:5">
      <c r="A2427" t="str">
        <f>VLOOKUP(C2427,Nomen2!$A$1:$E$34,2,0)</f>
        <v>BASSIN DE GISORS</v>
      </c>
      <c r="B2427">
        <f>VLOOKUP(C2427,Nomen2!$A$1:$E$34,3,0)</f>
        <v>28116</v>
      </c>
      <c r="C2427">
        <v>2816</v>
      </c>
      <c r="D2427" t="s">
        <v>212</v>
      </c>
      <c r="E2427">
        <v>1</v>
      </c>
    </row>
    <row r="2428" spans="1:5">
      <c r="A2428" t="str">
        <f>VLOOKUP(C2428,Nomen2!$A$1:$E$34,2,0)</f>
        <v>BASSIN DE GISORS</v>
      </c>
      <c r="B2428">
        <f>VLOOKUP(C2428,Nomen2!$A$1:$E$34,3,0)</f>
        <v>28116</v>
      </c>
      <c r="C2428">
        <v>2816</v>
      </c>
      <c r="D2428" t="s">
        <v>369</v>
      </c>
      <c r="E2428">
        <v>1</v>
      </c>
    </row>
    <row r="2429" spans="1:5">
      <c r="A2429" t="str">
        <f>VLOOKUP(C2429,Nomen2!$A$1:$E$34,2,0)</f>
        <v>BASSIN DE GISORS</v>
      </c>
      <c r="B2429">
        <f>VLOOKUP(C2429,Nomen2!$A$1:$E$34,3,0)</f>
        <v>28116</v>
      </c>
      <c r="C2429">
        <v>2816</v>
      </c>
      <c r="D2429" t="s">
        <v>215</v>
      </c>
      <c r="E2429">
        <v>1</v>
      </c>
    </row>
    <row r="2430" spans="1:5">
      <c r="A2430" t="str">
        <f>VLOOKUP(C2430,Nomen2!$A$1:$E$34,2,0)</f>
        <v>BASSIN DE GISORS</v>
      </c>
      <c r="B2430">
        <f>VLOOKUP(C2430,Nomen2!$A$1:$E$34,3,0)</f>
        <v>28116</v>
      </c>
      <c r="C2430">
        <v>2816</v>
      </c>
      <c r="D2430" t="s">
        <v>342</v>
      </c>
      <c r="E2430">
        <v>1</v>
      </c>
    </row>
    <row r="2431" spans="1:5">
      <c r="A2431" t="str">
        <f>VLOOKUP(C2431,Nomen2!$A$1:$E$34,2,0)</f>
        <v>BASSIN DE GISORS</v>
      </c>
      <c r="B2431">
        <f>VLOOKUP(C2431,Nomen2!$A$1:$E$34,3,0)</f>
        <v>28116</v>
      </c>
      <c r="C2431">
        <v>2816</v>
      </c>
      <c r="D2431" t="s">
        <v>226</v>
      </c>
      <c r="E2431">
        <v>1</v>
      </c>
    </row>
    <row r="2432" spans="1:5">
      <c r="A2432" t="str">
        <f>VLOOKUP(C2432,Nomen2!$A$1:$E$34,2,0)</f>
        <v>BASSIN DE GISORS</v>
      </c>
      <c r="B2432">
        <f>VLOOKUP(C2432,Nomen2!$A$1:$E$34,3,0)</f>
        <v>28116</v>
      </c>
      <c r="C2432">
        <v>2816</v>
      </c>
      <c r="D2432" t="s">
        <v>263</v>
      </c>
      <c r="E2432">
        <v>1</v>
      </c>
    </row>
    <row r="2433" spans="1:5">
      <c r="A2433" t="str">
        <f>VLOOKUP(C2433,Nomen2!$A$1:$E$34,2,0)</f>
        <v>BASSIN DE GISORS</v>
      </c>
      <c r="B2433">
        <f>VLOOKUP(C2433,Nomen2!$A$1:$E$34,3,0)</f>
        <v>28116</v>
      </c>
      <c r="C2433">
        <v>2816</v>
      </c>
      <c r="D2433" t="s">
        <v>313</v>
      </c>
      <c r="E2433">
        <v>1</v>
      </c>
    </row>
    <row r="2434" spans="1:5">
      <c r="A2434" t="str">
        <f>VLOOKUP(C2434,Nomen2!$A$1:$E$34,2,0)</f>
        <v>BASSIN DE GISORS</v>
      </c>
      <c r="B2434">
        <f>VLOOKUP(C2434,Nomen2!$A$1:$E$34,3,0)</f>
        <v>28116</v>
      </c>
      <c r="C2434">
        <v>2816</v>
      </c>
      <c r="D2434" t="s">
        <v>322</v>
      </c>
      <c r="E2434">
        <v>1</v>
      </c>
    </row>
    <row r="2435" spans="1:5">
      <c r="A2435" t="str">
        <f>VLOOKUP(C2435,Nomen2!$A$1:$E$34,2,0)</f>
        <v>BASSIN DE GISORS</v>
      </c>
      <c r="B2435">
        <f>VLOOKUP(C2435,Nomen2!$A$1:$E$34,3,0)</f>
        <v>28116</v>
      </c>
      <c r="C2435">
        <v>2816</v>
      </c>
      <c r="D2435" t="s">
        <v>293</v>
      </c>
      <c r="E2435">
        <v>1</v>
      </c>
    </row>
    <row r="2436" spans="1:5">
      <c r="A2436" t="str">
        <f>VLOOKUP(C2436,Nomen2!$A$1:$E$34,2,0)</f>
        <v>BASSIN DE GISORS</v>
      </c>
      <c r="B2436">
        <f>VLOOKUP(C2436,Nomen2!$A$1:$E$34,3,0)</f>
        <v>28116</v>
      </c>
      <c r="C2436">
        <v>2816</v>
      </c>
      <c r="D2436" t="s">
        <v>401</v>
      </c>
      <c r="E2436">
        <v>1</v>
      </c>
    </row>
    <row r="2437" spans="1:5">
      <c r="A2437" t="str">
        <f>VLOOKUP(C2437,Nomen2!$A$1:$E$34,2,0)</f>
        <v>BASSIN DE GISORS</v>
      </c>
      <c r="B2437">
        <f>VLOOKUP(C2437,Nomen2!$A$1:$E$34,3,0)</f>
        <v>28116</v>
      </c>
      <c r="C2437">
        <v>2816</v>
      </c>
      <c r="D2437" t="s">
        <v>492</v>
      </c>
      <c r="E2437">
        <v>1</v>
      </c>
    </row>
    <row r="2438" spans="1:5">
      <c r="A2438" t="str">
        <f>VLOOKUP(C2438,Nomen2!$A$1:$E$34,2,0)</f>
        <v>BASSIN DE GISORS</v>
      </c>
      <c r="B2438">
        <f>VLOOKUP(C2438,Nomen2!$A$1:$E$34,3,0)</f>
        <v>28116</v>
      </c>
      <c r="C2438">
        <v>2816</v>
      </c>
      <c r="D2438" t="s">
        <v>306</v>
      </c>
      <c r="E2438">
        <v>1</v>
      </c>
    </row>
    <row r="2439" spans="1:5">
      <c r="A2439" t="str">
        <f>VLOOKUP(C2439,Nomen2!$A$1:$E$34,2,0)</f>
        <v>BASSIN DE GISORS</v>
      </c>
      <c r="B2439">
        <f>VLOOKUP(C2439,Nomen2!$A$1:$E$34,3,0)</f>
        <v>28116</v>
      </c>
      <c r="C2439">
        <v>2816</v>
      </c>
      <c r="D2439" t="s">
        <v>436</v>
      </c>
      <c r="E2439">
        <v>1</v>
      </c>
    </row>
    <row r="2440" spans="1:5">
      <c r="A2440" t="str">
        <f>VLOOKUP(C2440,Nomen2!$A$1:$E$34,2,0)</f>
        <v>BASSIN DE GISORS</v>
      </c>
      <c r="B2440">
        <f>VLOOKUP(C2440,Nomen2!$A$1:$E$34,3,0)</f>
        <v>28116</v>
      </c>
      <c r="C2440">
        <v>2816</v>
      </c>
      <c r="D2440" t="s">
        <v>265</v>
      </c>
      <c r="E2440">
        <v>1</v>
      </c>
    </row>
    <row r="2441" spans="1:5">
      <c r="A2441" t="str">
        <f>VLOOKUP(C2441,Nomen2!$A$1:$E$34,2,0)</f>
        <v>BASSIN DE GISORS</v>
      </c>
      <c r="B2441">
        <f>VLOOKUP(C2441,Nomen2!$A$1:$E$34,3,0)</f>
        <v>28116</v>
      </c>
      <c r="C2441">
        <v>2816</v>
      </c>
      <c r="D2441" t="s">
        <v>403</v>
      </c>
      <c r="E2441">
        <v>1</v>
      </c>
    </row>
    <row r="2442" spans="1:5">
      <c r="A2442" t="str">
        <f>VLOOKUP(C2442,Nomen2!$A$1:$E$34,2,0)</f>
        <v>BASSIN DE GISORS</v>
      </c>
      <c r="B2442">
        <f>VLOOKUP(C2442,Nomen2!$A$1:$E$34,3,0)</f>
        <v>28116</v>
      </c>
      <c r="C2442">
        <v>2816</v>
      </c>
      <c r="D2442" t="s">
        <v>437</v>
      </c>
      <c r="E2442">
        <v>1</v>
      </c>
    </row>
    <row r="2443" spans="1:5">
      <c r="A2443" t="str">
        <f>VLOOKUP(C2443,Nomen2!$A$1:$E$34,2,0)</f>
        <v>BASSIN DE GISORS</v>
      </c>
      <c r="B2443">
        <f>VLOOKUP(C2443,Nomen2!$A$1:$E$34,3,0)</f>
        <v>28116</v>
      </c>
      <c r="C2443">
        <v>2816</v>
      </c>
      <c r="D2443" t="s">
        <v>500</v>
      </c>
      <c r="E2443">
        <v>1</v>
      </c>
    </row>
    <row r="2444" spans="1:5">
      <c r="A2444" t="str">
        <f>VLOOKUP(C2444,Nomen2!$A$1:$E$34,2,0)</f>
        <v>BASSIN DE GISORS</v>
      </c>
      <c r="B2444">
        <f>VLOOKUP(C2444,Nomen2!$A$1:$E$34,3,0)</f>
        <v>28116</v>
      </c>
      <c r="C2444">
        <v>2816</v>
      </c>
      <c r="D2444" t="s">
        <v>233</v>
      </c>
      <c r="E2444">
        <v>1</v>
      </c>
    </row>
    <row r="2445" spans="1:5">
      <c r="A2445" t="str">
        <f>VLOOKUP(C2445,Nomen2!$A$1:$E$34,2,0)</f>
        <v>BASSIN DE GISORS</v>
      </c>
      <c r="B2445">
        <f>VLOOKUP(C2445,Nomen2!$A$1:$E$34,3,0)</f>
        <v>28116</v>
      </c>
      <c r="C2445">
        <v>2816</v>
      </c>
      <c r="D2445" t="s">
        <v>271</v>
      </c>
      <c r="E2445">
        <v>1</v>
      </c>
    </row>
    <row r="2446" spans="1:5">
      <c r="A2446" t="str">
        <f>VLOOKUP(C2446,Nomen2!$A$1:$E$34,2,0)</f>
        <v>BASSIN DE GISORS</v>
      </c>
      <c r="B2446">
        <f>VLOOKUP(C2446,Nomen2!$A$1:$E$34,3,0)</f>
        <v>28116</v>
      </c>
      <c r="C2446">
        <v>2816</v>
      </c>
      <c r="D2446" t="s">
        <v>345</v>
      </c>
      <c r="E2446">
        <v>1</v>
      </c>
    </row>
    <row r="2447" spans="1:5">
      <c r="A2447" t="str">
        <f>VLOOKUP(C2447,Nomen2!$A$1:$E$34,2,0)</f>
        <v>BASSIN DE GISORS</v>
      </c>
      <c r="B2447">
        <f>VLOOKUP(C2447,Nomen2!$A$1:$E$34,3,0)</f>
        <v>28116</v>
      </c>
      <c r="C2447">
        <v>2816</v>
      </c>
      <c r="D2447" t="s">
        <v>442</v>
      </c>
      <c r="E2447">
        <v>1</v>
      </c>
    </row>
    <row r="2448" spans="1:5">
      <c r="A2448" t="str">
        <f>VLOOKUP(C2448,Nomen2!$A$1:$E$34,2,0)</f>
        <v>BASSIN DE GISORS</v>
      </c>
      <c r="B2448">
        <f>VLOOKUP(C2448,Nomen2!$A$1:$E$34,3,0)</f>
        <v>28116</v>
      </c>
      <c r="C2448">
        <v>2816</v>
      </c>
      <c r="D2448" t="s">
        <v>236</v>
      </c>
      <c r="E2448">
        <v>1</v>
      </c>
    </row>
    <row r="2449" spans="1:5">
      <c r="A2449" t="str">
        <f>VLOOKUP(C2449,Nomen2!$A$1:$E$34,2,0)</f>
        <v>BASSIN DE GISORS</v>
      </c>
      <c r="B2449">
        <f>VLOOKUP(C2449,Nomen2!$A$1:$E$34,3,0)</f>
        <v>28116</v>
      </c>
      <c r="C2449">
        <v>2816</v>
      </c>
      <c r="D2449" t="s">
        <v>214</v>
      </c>
      <c r="E2449">
        <v>1</v>
      </c>
    </row>
    <row r="2450" spans="1:5">
      <c r="A2450" t="str">
        <f>VLOOKUP(C2450,Nomen2!$A$1:$E$34,2,0)</f>
        <v>BASSIN DE GISORS</v>
      </c>
      <c r="B2450">
        <f>VLOOKUP(C2450,Nomen2!$A$1:$E$34,3,0)</f>
        <v>28116</v>
      </c>
      <c r="C2450">
        <v>2816</v>
      </c>
      <c r="D2450" t="s">
        <v>202</v>
      </c>
      <c r="E2450">
        <v>1</v>
      </c>
    </row>
    <row r="2451" spans="1:5">
      <c r="A2451" t="str">
        <f>VLOOKUP(C2451,Nomen2!$A$1:$E$34,2,0)</f>
        <v>BASSIN DE GISORS</v>
      </c>
      <c r="B2451">
        <f>VLOOKUP(C2451,Nomen2!$A$1:$E$34,3,0)</f>
        <v>28116</v>
      </c>
      <c r="C2451">
        <v>2816</v>
      </c>
      <c r="D2451" t="s">
        <v>272</v>
      </c>
      <c r="E2451">
        <v>1</v>
      </c>
    </row>
    <row r="2452" spans="1:5">
      <c r="A2452" t="str">
        <f>VLOOKUP(C2452,Nomen2!$A$1:$E$34,2,0)</f>
        <v>BASSIN DE GISORS</v>
      </c>
      <c r="B2452">
        <f>VLOOKUP(C2452,Nomen2!$A$1:$E$34,3,0)</f>
        <v>28116</v>
      </c>
      <c r="C2452">
        <v>2816</v>
      </c>
      <c r="D2452" t="s">
        <v>247</v>
      </c>
      <c r="E2452">
        <v>1</v>
      </c>
    </row>
    <row r="2453" spans="1:5">
      <c r="A2453" t="str">
        <f>VLOOKUP(C2453,Nomen2!$A$1:$E$34,2,0)</f>
        <v>BASSIN DE GISORS</v>
      </c>
      <c r="B2453">
        <f>VLOOKUP(C2453,Nomen2!$A$1:$E$34,3,0)</f>
        <v>28116</v>
      </c>
      <c r="C2453">
        <v>2816</v>
      </c>
      <c r="D2453" t="s">
        <v>516</v>
      </c>
      <c r="E2453">
        <v>1</v>
      </c>
    </row>
    <row r="2454" spans="1:5">
      <c r="A2454" t="str">
        <f>VLOOKUP(C2454,Nomen2!$A$1:$E$34,2,0)</f>
        <v>BASSIN DE GISORS</v>
      </c>
      <c r="B2454">
        <f>VLOOKUP(C2454,Nomen2!$A$1:$E$34,3,0)</f>
        <v>28116</v>
      </c>
      <c r="C2454">
        <v>2816</v>
      </c>
      <c r="D2454" t="s">
        <v>606</v>
      </c>
      <c r="E2454">
        <v>1</v>
      </c>
    </row>
    <row r="2455" spans="1:5">
      <c r="A2455" t="str">
        <f>VLOOKUP(C2455,Nomen2!$A$1:$E$34,2,0)</f>
        <v>BASSIN DE GISORS</v>
      </c>
      <c r="B2455">
        <f>VLOOKUP(C2455,Nomen2!$A$1:$E$34,3,0)</f>
        <v>28116</v>
      </c>
      <c r="C2455">
        <v>2816</v>
      </c>
      <c r="D2455" t="s">
        <v>447</v>
      </c>
      <c r="E2455">
        <v>1</v>
      </c>
    </row>
    <row r="2456" spans="1:5">
      <c r="A2456" t="str">
        <f>VLOOKUP(C2456,Nomen2!$A$1:$E$34,2,0)</f>
        <v>BASSIN DE GISORS</v>
      </c>
      <c r="B2456">
        <f>VLOOKUP(C2456,Nomen2!$A$1:$E$34,3,0)</f>
        <v>28116</v>
      </c>
      <c r="C2456">
        <v>2816</v>
      </c>
      <c r="D2456" t="s">
        <v>378</v>
      </c>
      <c r="E2456">
        <v>1</v>
      </c>
    </row>
    <row r="2457" spans="1:5">
      <c r="A2457" t="str">
        <f>VLOOKUP(C2457,Nomen2!$A$1:$E$34,2,0)</f>
        <v>BASSIN DE GISORS</v>
      </c>
      <c r="B2457">
        <f>VLOOKUP(C2457,Nomen2!$A$1:$E$34,3,0)</f>
        <v>28116</v>
      </c>
      <c r="C2457">
        <v>2816</v>
      </c>
      <c r="D2457" t="s">
        <v>520</v>
      </c>
      <c r="E2457">
        <v>1</v>
      </c>
    </row>
    <row r="2458" spans="1:5">
      <c r="A2458" t="str">
        <f>VLOOKUP(C2458,Nomen2!$A$1:$E$34,2,0)</f>
        <v>BASSIN DE GISORS</v>
      </c>
      <c r="B2458">
        <f>VLOOKUP(C2458,Nomen2!$A$1:$E$34,3,0)</f>
        <v>28116</v>
      </c>
      <c r="C2458">
        <v>2816</v>
      </c>
      <c r="D2458" t="s">
        <v>450</v>
      </c>
      <c r="E2458">
        <v>1</v>
      </c>
    </row>
    <row r="2459" spans="1:5">
      <c r="A2459" t="str">
        <f>VLOOKUP(C2459,Nomen2!$A$1:$E$34,2,0)</f>
        <v>BASSIN DE GISORS</v>
      </c>
      <c r="B2459">
        <f>VLOOKUP(C2459,Nomen2!$A$1:$E$34,3,0)</f>
        <v>28116</v>
      </c>
      <c r="C2459">
        <v>2816</v>
      </c>
      <c r="D2459" t="s">
        <v>451</v>
      </c>
      <c r="E2459">
        <v>1</v>
      </c>
    </row>
    <row r="2460" spans="1:5">
      <c r="A2460" t="str">
        <f>VLOOKUP(C2460,Nomen2!$A$1:$E$34,2,0)</f>
        <v>BASSIN DE GISORS</v>
      </c>
      <c r="B2460">
        <f>VLOOKUP(C2460,Nomen2!$A$1:$E$34,3,0)</f>
        <v>28116</v>
      </c>
      <c r="C2460">
        <v>2816</v>
      </c>
      <c r="D2460" t="s">
        <v>608</v>
      </c>
      <c r="E2460">
        <v>1</v>
      </c>
    </row>
    <row r="2461" spans="1:5">
      <c r="A2461" t="str">
        <f>VLOOKUP(C2461,Nomen2!$A$1:$E$34,2,0)</f>
        <v>BASSIN DE GISORS</v>
      </c>
      <c r="B2461">
        <f>VLOOKUP(C2461,Nomen2!$A$1:$E$34,3,0)</f>
        <v>28116</v>
      </c>
      <c r="C2461">
        <v>2816</v>
      </c>
      <c r="D2461" t="s">
        <v>231</v>
      </c>
      <c r="E2461">
        <v>1</v>
      </c>
    </row>
    <row r="2462" spans="1:5">
      <c r="A2462" t="str">
        <f>VLOOKUP(C2462,Nomen2!$A$1:$E$34,2,0)</f>
        <v>BASSIN DE GISORS</v>
      </c>
      <c r="B2462">
        <f>VLOOKUP(C2462,Nomen2!$A$1:$E$34,3,0)</f>
        <v>28116</v>
      </c>
      <c r="C2462">
        <v>2816</v>
      </c>
      <c r="D2462" t="s">
        <v>380</v>
      </c>
      <c r="E2462">
        <v>1</v>
      </c>
    </row>
    <row r="2463" spans="1:5">
      <c r="A2463" t="str">
        <f>VLOOKUP(C2463,Nomen2!$A$1:$E$34,2,0)</f>
        <v>BASSIN DE GISORS</v>
      </c>
      <c r="B2463">
        <f>VLOOKUP(C2463,Nomen2!$A$1:$E$34,3,0)</f>
        <v>28116</v>
      </c>
      <c r="C2463">
        <v>2816</v>
      </c>
      <c r="D2463" t="s">
        <v>280</v>
      </c>
      <c r="E2463">
        <v>1</v>
      </c>
    </row>
    <row r="2464" spans="1:5">
      <c r="A2464" t="str">
        <f>VLOOKUP(C2464,Nomen2!$A$1:$E$34,2,0)</f>
        <v>BASSIN DE GISORS</v>
      </c>
      <c r="B2464">
        <f>VLOOKUP(C2464,Nomen2!$A$1:$E$34,3,0)</f>
        <v>28116</v>
      </c>
      <c r="C2464">
        <v>2816</v>
      </c>
      <c r="D2464" t="s">
        <v>409</v>
      </c>
      <c r="E2464">
        <v>1</v>
      </c>
    </row>
    <row r="2465" spans="1:5">
      <c r="A2465" t="str">
        <f>VLOOKUP(C2465,Nomen2!$A$1:$E$34,2,0)</f>
        <v>BASSIN DE GISORS</v>
      </c>
      <c r="B2465">
        <f>VLOOKUP(C2465,Nomen2!$A$1:$E$34,3,0)</f>
        <v>28116</v>
      </c>
      <c r="C2465">
        <v>2816</v>
      </c>
      <c r="D2465" t="s">
        <v>281</v>
      </c>
      <c r="E2465">
        <v>1</v>
      </c>
    </row>
    <row r="2466" spans="1:5">
      <c r="A2466" t="str">
        <f>VLOOKUP(C2466,Nomen2!$A$1:$E$34,2,0)</f>
        <v>BASSIN DE GISORS</v>
      </c>
      <c r="B2466">
        <f>VLOOKUP(C2466,Nomen2!$A$1:$E$34,3,0)</f>
        <v>28116</v>
      </c>
      <c r="C2466">
        <v>2816</v>
      </c>
      <c r="D2466" t="s">
        <v>219</v>
      </c>
      <c r="E2466">
        <v>1</v>
      </c>
    </row>
    <row r="2467" spans="1:5">
      <c r="A2467" t="str">
        <f>VLOOKUP(C2467,Nomen2!$A$1:$E$34,2,0)</f>
        <v>BASSIN DE GISORS</v>
      </c>
      <c r="B2467">
        <f>VLOOKUP(C2467,Nomen2!$A$1:$E$34,3,0)</f>
        <v>28116</v>
      </c>
      <c r="C2467">
        <v>2816</v>
      </c>
      <c r="D2467" t="s">
        <v>382</v>
      </c>
      <c r="E2467">
        <v>1</v>
      </c>
    </row>
    <row r="2468" spans="1:5">
      <c r="A2468" t="str">
        <f>VLOOKUP(C2468,Nomen2!$A$1:$E$34,2,0)</f>
        <v>BASSIN DE GISORS</v>
      </c>
      <c r="B2468">
        <f>VLOOKUP(C2468,Nomen2!$A$1:$E$34,3,0)</f>
        <v>28116</v>
      </c>
      <c r="C2468">
        <v>2816</v>
      </c>
      <c r="D2468" t="s">
        <v>384</v>
      </c>
      <c r="E2468">
        <v>1</v>
      </c>
    </row>
    <row r="2469" spans="1:5">
      <c r="A2469" t="str">
        <f>VLOOKUP(C2469,Nomen2!$A$1:$E$34,2,0)</f>
        <v>BASSIN DE GISORS</v>
      </c>
      <c r="B2469">
        <f>VLOOKUP(C2469,Nomen2!$A$1:$E$34,3,0)</f>
        <v>28116</v>
      </c>
      <c r="C2469">
        <v>2816</v>
      </c>
      <c r="D2469" t="s">
        <v>302</v>
      </c>
      <c r="E2469">
        <v>1</v>
      </c>
    </row>
    <row r="2470" spans="1:5">
      <c r="A2470" t="str">
        <f>VLOOKUP(C2470,Nomen2!$A$1:$E$34,2,0)</f>
        <v>BASSIN DE GISORS</v>
      </c>
      <c r="B2470">
        <f>VLOOKUP(C2470,Nomen2!$A$1:$E$34,3,0)</f>
        <v>28116</v>
      </c>
      <c r="C2470">
        <v>2816</v>
      </c>
      <c r="D2470" t="s">
        <v>317</v>
      </c>
      <c r="E2470">
        <v>1</v>
      </c>
    </row>
    <row r="2471" spans="1:5">
      <c r="A2471" t="str">
        <f>VLOOKUP(C2471,Nomen2!$A$1:$E$34,2,0)</f>
        <v>BASSIN DE GISORS</v>
      </c>
      <c r="B2471">
        <f>VLOOKUP(C2471,Nomen2!$A$1:$E$34,3,0)</f>
        <v>28116</v>
      </c>
      <c r="C2471">
        <v>2816</v>
      </c>
      <c r="D2471" t="s">
        <v>566</v>
      </c>
      <c r="E2471">
        <v>1</v>
      </c>
    </row>
    <row r="2472" spans="1:5">
      <c r="A2472" t="str">
        <f>VLOOKUP(C2472,Nomen2!$A$1:$E$34,2,0)</f>
        <v>BASSIN DE GISORS</v>
      </c>
      <c r="B2472">
        <f>VLOOKUP(C2472,Nomen2!$A$1:$E$34,3,0)</f>
        <v>28116</v>
      </c>
      <c r="C2472">
        <v>2816</v>
      </c>
      <c r="D2472" t="s">
        <v>387</v>
      </c>
      <c r="E2472">
        <v>1</v>
      </c>
    </row>
    <row r="2473" spans="1:5">
      <c r="A2473" t="str">
        <f>VLOOKUP(C2473,Nomen2!$A$1:$E$34,2,0)</f>
        <v>BASSIN DE GISORS</v>
      </c>
      <c r="B2473">
        <f>VLOOKUP(C2473,Nomen2!$A$1:$E$34,3,0)</f>
        <v>28116</v>
      </c>
      <c r="C2473">
        <v>2816</v>
      </c>
      <c r="D2473" t="s">
        <v>297</v>
      </c>
      <c r="E2473">
        <v>1</v>
      </c>
    </row>
    <row r="2474" spans="1:5">
      <c r="A2474" t="str">
        <f>VLOOKUP(C2474,Nomen2!$A$1:$E$34,2,0)</f>
        <v>BASSIN DE GISORS</v>
      </c>
      <c r="B2474">
        <f>VLOOKUP(C2474,Nomen2!$A$1:$E$34,3,0)</f>
        <v>28116</v>
      </c>
      <c r="C2474">
        <v>2816</v>
      </c>
      <c r="D2474" t="s">
        <v>319</v>
      </c>
      <c r="E2474">
        <v>1</v>
      </c>
    </row>
    <row r="2475" spans="1:5">
      <c r="A2475" t="str">
        <f>VLOOKUP(C2475,Nomen2!$A$1:$E$34,2,0)</f>
        <v>BASSIN DE GISORS</v>
      </c>
      <c r="B2475">
        <f>VLOOKUP(C2475,Nomen2!$A$1:$E$34,3,0)</f>
        <v>28116</v>
      </c>
      <c r="C2475">
        <v>2816</v>
      </c>
      <c r="D2475" t="s">
        <v>462</v>
      </c>
      <c r="E2475">
        <v>1</v>
      </c>
    </row>
    <row r="2476" spans="1:5">
      <c r="A2476" t="str">
        <f>VLOOKUP(C2476,Nomen2!$A$1:$E$34,2,0)</f>
        <v>BASSIN DE GISORS</v>
      </c>
      <c r="B2476">
        <f>VLOOKUP(C2476,Nomen2!$A$1:$E$34,3,0)</f>
        <v>28116</v>
      </c>
      <c r="C2476">
        <v>2816</v>
      </c>
      <c r="D2476" t="s">
        <v>229</v>
      </c>
      <c r="E2476">
        <v>1</v>
      </c>
    </row>
    <row r="2477" spans="1:5">
      <c r="A2477" t="str">
        <f>VLOOKUP(C2477,Nomen2!$A$1:$E$34,2,0)</f>
        <v>BASSIN DE GISORS</v>
      </c>
      <c r="B2477">
        <f>VLOOKUP(C2477,Nomen2!$A$1:$E$34,3,0)</f>
        <v>28116</v>
      </c>
      <c r="C2477">
        <v>2816</v>
      </c>
      <c r="D2477" t="s">
        <v>544</v>
      </c>
      <c r="E2477">
        <v>1</v>
      </c>
    </row>
    <row r="2478" spans="1:5">
      <c r="A2478" t="str">
        <f>VLOOKUP(C2478,Nomen2!$A$1:$E$34,2,0)</f>
        <v>BASSIN DE GISORS</v>
      </c>
      <c r="B2478">
        <f>VLOOKUP(C2478,Nomen2!$A$1:$E$34,3,0)</f>
        <v>28116</v>
      </c>
      <c r="C2478">
        <v>2816</v>
      </c>
      <c r="D2478" t="s">
        <v>244</v>
      </c>
      <c r="E2478">
        <v>1</v>
      </c>
    </row>
    <row r="2479" spans="1:5">
      <c r="A2479" t="str">
        <f>VLOOKUP(C2479,Nomen2!$A$1:$E$34,2,0)</f>
        <v>BASSIN DE GISORS</v>
      </c>
      <c r="B2479">
        <f>VLOOKUP(C2479,Nomen2!$A$1:$E$34,3,0)</f>
        <v>28116</v>
      </c>
      <c r="C2479">
        <v>2816</v>
      </c>
      <c r="D2479" t="s">
        <v>362</v>
      </c>
      <c r="E2479">
        <v>1</v>
      </c>
    </row>
    <row r="2480" spans="1:5">
      <c r="A2480" t="str">
        <f>VLOOKUP(C2480,Nomen2!$A$1:$E$34,2,0)</f>
        <v>BASSIN DE GISORS</v>
      </c>
      <c r="B2480">
        <f>VLOOKUP(C2480,Nomen2!$A$1:$E$34,3,0)</f>
        <v>28116</v>
      </c>
      <c r="C2480">
        <v>2816</v>
      </c>
      <c r="D2480" t="s">
        <v>305</v>
      </c>
      <c r="E2480">
        <v>1</v>
      </c>
    </row>
    <row r="2481" spans="1:5">
      <c r="A2481" t="str">
        <f>VLOOKUP(C2481,Nomen2!$A$1:$E$34,2,0)</f>
        <v>BASSIN DE GISORS</v>
      </c>
      <c r="B2481">
        <f>VLOOKUP(C2481,Nomen2!$A$1:$E$34,3,0)</f>
        <v>28116</v>
      </c>
      <c r="C2481">
        <v>2816</v>
      </c>
      <c r="D2481" t="s">
        <v>209</v>
      </c>
      <c r="E2481">
        <v>1</v>
      </c>
    </row>
    <row r="2482" spans="1:5">
      <c r="A2482" t="str">
        <f>VLOOKUP(C2482,Nomen2!$A$1:$E$34,2,0)</f>
        <v>BASSIN DE GISORS</v>
      </c>
      <c r="B2482">
        <f>VLOOKUP(C2482,Nomen2!$A$1:$E$34,3,0)</f>
        <v>28116</v>
      </c>
      <c r="C2482">
        <v>2816</v>
      </c>
      <c r="D2482" t="s">
        <v>180</v>
      </c>
      <c r="E2482">
        <v>1</v>
      </c>
    </row>
    <row r="2483" spans="1:5">
      <c r="A2483" t="str">
        <f>VLOOKUP(C2483,Nomen2!$A$1:$E$34,2,0)</f>
        <v>BASSIN DE GISORS</v>
      </c>
      <c r="B2483">
        <f>VLOOKUP(C2483,Nomen2!$A$1:$E$34,3,0)</f>
        <v>28116</v>
      </c>
      <c r="C2483">
        <v>2816</v>
      </c>
      <c r="D2483" t="s">
        <v>310</v>
      </c>
      <c r="E2483">
        <v>1</v>
      </c>
    </row>
    <row r="2484" spans="1:5">
      <c r="A2484" t="str">
        <f>VLOOKUP(C2484,Nomen2!$A$1:$E$34,2,0)</f>
        <v>BASSIN DE GISORS</v>
      </c>
      <c r="B2484">
        <f>VLOOKUP(C2484,Nomen2!$A$1:$E$34,3,0)</f>
        <v>28116</v>
      </c>
      <c r="C2484">
        <v>2816</v>
      </c>
      <c r="D2484" t="s">
        <v>221</v>
      </c>
      <c r="E2484">
        <v>1</v>
      </c>
    </row>
    <row r="2485" spans="1:5">
      <c r="A2485" t="str">
        <f>VLOOKUP(C2485,Nomen2!$A$1:$E$34,2,0)</f>
        <v>BASSIN DE GISORS</v>
      </c>
      <c r="B2485">
        <f>VLOOKUP(C2485,Nomen2!$A$1:$E$34,3,0)</f>
        <v>28116</v>
      </c>
      <c r="C2485">
        <v>2816</v>
      </c>
      <c r="D2485" t="s">
        <v>217</v>
      </c>
      <c r="E2485">
        <v>0</v>
      </c>
    </row>
    <row r="2486" spans="1:5">
      <c r="A2486" t="str">
        <f>VLOOKUP(C2486,Nomen2!$A$1:$E$34,2,0)</f>
        <v>BASSIN DE GISORS</v>
      </c>
      <c r="B2486">
        <f>VLOOKUP(C2486,Nomen2!$A$1:$E$34,3,0)</f>
        <v>28116</v>
      </c>
      <c r="C2486">
        <v>2816</v>
      </c>
      <c r="D2486" t="s">
        <v>278</v>
      </c>
      <c r="E2486">
        <v>0</v>
      </c>
    </row>
    <row r="2487" spans="1:5">
      <c r="A2487" t="str">
        <f>VLOOKUP(C2487,Nomen2!$A$1:$E$34,2,0)</f>
        <v>BASSIN DE GISORS</v>
      </c>
      <c r="B2487">
        <f>VLOOKUP(C2487,Nomen2!$A$1:$E$34,3,0)</f>
        <v>28116</v>
      </c>
      <c r="C2487">
        <v>2816</v>
      </c>
      <c r="D2487" t="s">
        <v>609</v>
      </c>
      <c r="E2487">
        <v>0</v>
      </c>
    </row>
    <row r="2488" spans="1:5">
      <c r="A2488" t="str">
        <f>VLOOKUP(C2488,Nomen2!$A$1:$E$34,2,0)</f>
        <v>BASSIN DE GISORS</v>
      </c>
      <c r="B2488">
        <f>VLOOKUP(C2488,Nomen2!$A$1:$E$34,3,0)</f>
        <v>28116</v>
      </c>
      <c r="C2488">
        <v>2816</v>
      </c>
      <c r="D2488" t="s">
        <v>383</v>
      </c>
      <c r="E2488">
        <v>0</v>
      </c>
    </row>
    <row r="2489" spans="1:5">
      <c r="A2489" t="str">
        <f>VLOOKUP(C2489,Nomen2!$A$1:$E$34,2,0)</f>
        <v>BASSIN DE GISORS</v>
      </c>
      <c r="B2489">
        <f>VLOOKUP(C2489,Nomen2!$A$1:$E$34,3,0)</f>
        <v>28116</v>
      </c>
      <c r="C2489">
        <v>2816</v>
      </c>
      <c r="D2489" t="s">
        <v>228</v>
      </c>
      <c r="E2489">
        <v>0</v>
      </c>
    </row>
    <row r="2490" spans="1:5">
      <c r="A2490" t="str">
        <f>VLOOKUP(C2490,Nomen2!$A$1:$E$34,2,0)</f>
        <v>BASSIN DE GISORS</v>
      </c>
      <c r="B2490">
        <f>VLOOKUP(C2490,Nomen2!$A$1:$E$34,3,0)</f>
        <v>28116</v>
      </c>
      <c r="C2490">
        <v>2816</v>
      </c>
      <c r="D2490" t="s">
        <v>248</v>
      </c>
      <c r="E2490">
        <v>0</v>
      </c>
    </row>
    <row r="2491" spans="1:5">
      <c r="A2491" t="str">
        <f>VLOOKUP(C2491,Nomen2!$A$1:$E$34,2,0)</f>
        <v>BASSIN DE GISORS</v>
      </c>
      <c r="B2491">
        <f>VLOOKUP(C2491,Nomen2!$A$1:$E$34,3,0)</f>
        <v>28116</v>
      </c>
      <c r="C2491">
        <v>2816</v>
      </c>
      <c r="D2491" t="s">
        <v>612</v>
      </c>
      <c r="E2491">
        <v>0</v>
      </c>
    </row>
    <row r="2492" spans="1:5">
      <c r="A2492" t="str">
        <f>VLOOKUP(C2492,Nomen2!$A$1:$E$34,2,0)</f>
        <v>BASSIN DE CAEN</v>
      </c>
      <c r="B2492">
        <f>VLOOKUP(C2492,Nomen2!$A$1:$E$34,3,0)</f>
        <v>28117</v>
      </c>
      <c r="C2492">
        <v>2817</v>
      </c>
      <c r="D2492" t="s">
        <v>175</v>
      </c>
      <c r="E2492">
        <v>174</v>
      </c>
    </row>
    <row r="2493" spans="1:5">
      <c r="A2493" t="str">
        <f>VLOOKUP(C2493,Nomen2!$A$1:$E$34,2,0)</f>
        <v>BASSIN DE CAEN</v>
      </c>
      <c r="B2493">
        <f>VLOOKUP(C2493,Nomen2!$A$1:$E$34,3,0)</f>
        <v>28117</v>
      </c>
      <c r="C2493">
        <v>2817</v>
      </c>
      <c r="D2493" t="s">
        <v>195</v>
      </c>
      <c r="E2493">
        <v>142</v>
      </c>
    </row>
    <row r="2494" spans="1:5">
      <c r="A2494" t="str">
        <f>VLOOKUP(C2494,Nomen2!$A$1:$E$34,2,0)</f>
        <v>BASSIN DE CAEN</v>
      </c>
      <c r="B2494">
        <f>VLOOKUP(C2494,Nomen2!$A$1:$E$34,3,0)</f>
        <v>28117</v>
      </c>
      <c r="C2494">
        <v>2817</v>
      </c>
      <c r="D2494" t="s">
        <v>188</v>
      </c>
      <c r="E2494">
        <v>133</v>
      </c>
    </row>
    <row r="2495" spans="1:5">
      <c r="A2495" t="str">
        <f>VLOOKUP(C2495,Nomen2!$A$1:$E$34,2,0)</f>
        <v>BASSIN DE CAEN</v>
      </c>
      <c r="B2495">
        <f>VLOOKUP(C2495,Nomen2!$A$1:$E$34,3,0)</f>
        <v>28117</v>
      </c>
      <c r="C2495">
        <v>2817</v>
      </c>
      <c r="D2495" t="s">
        <v>185</v>
      </c>
      <c r="E2495">
        <v>101</v>
      </c>
    </row>
    <row r="2496" spans="1:5">
      <c r="A2496" t="str">
        <f>VLOOKUP(C2496,Nomen2!$A$1:$E$34,2,0)</f>
        <v>BASSIN DE CAEN</v>
      </c>
      <c r="B2496">
        <f>VLOOKUP(C2496,Nomen2!$A$1:$E$34,3,0)</f>
        <v>28117</v>
      </c>
      <c r="C2496">
        <v>2817</v>
      </c>
      <c r="D2496" t="s">
        <v>183</v>
      </c>
      <c r="E2496">
        <v>96</v>
      </c>
    </row>
    <row r="2497" spans="1:5">
      <c r="A2497" t="str">
        <f>VLOOKUP(C2497,Nomen2!$A$1:$E$34,2,0)</f>
        <v>BASSIN DE CAEN</v>
      </c>
      <c r="B2497">
        <f>VLOOKUP(C2497,Nomen2!$A$1:$E$34,3,0)</f>
        <v>28117</v>
      </c>
      <c r="C2497">
        <v>2817</v>
      </c>
      <c r="D2497" t="s">
        <v>199</v>
      </c>
      <c r="E2497">
        <v>95</v>
      </c>
    </row>
    <row r="2498" spans="1:5">
      <c r="A2498" t="str">
        <f>VLOOKUP(C2498,Nomen2!$A$1:$E$34,2,0)</f>
        <v>BASSIN DE CAEN</v>
      </c>
      <c r="B2498">
        <f>VLOOKUP(C2498,Nomen2!$A$1:$E$34,3,0)</f>
        <v>28117</v>
      </c>
      <c r="C2498">
        <v>2817</v>
      </c>
      <c r="D2498" t="s">
        <v>193</v>
      </c>
      <c r="E2498">
        <v>75</v>
      </c>
    </row>
    <row r="2499" spans="1:5">
      <c r="A2499" t="str">
        <f>VLOOKUP(C2499,Nomen2!$A$1:$E$34,2,0)</f>
        <v>BASSIN DE CAEN</v>
      </c>
      <c r="B2499">
        <f>VLOOKUP(C2499,Nomen2!$A$1:$E$34,3,0)</f>
        <v>28117</v>
      </c>
      <c r="C2499">
        <v>2817</v>
      </c>
      <c r="D2499" t="s">
        <v>176</v>
      </c>
      <c r="E2499">
        <v>73</v>
      </c>
    </row>
    <row r="2500" spans="1:5">
      <c r="A2500" t="str">
        <f>VLOOKUP(C2500,Nomen2!$A$1:$E$34,2,0)</f>
        <v>BASSIN DE CAEN</v>
      </c>
      <c r="B2500">
        <f>VLOOKUP(C2500,Nomen2!$A$1:$E$34,3,0)</f>
        <v>28117</v>
      </c>
      <c r="C2500">
        <v>2817</v>
      </c>
      <c r="D2500" t="s">
        <v>184</v>
      </c>
      <c r="E2500">
        <v>70</v>
      </c>
    </row>
    <row r="2501" spans="1:5">
      <c r="A2501" t="str">
        <f>VLOOKUP(C2501,Nomen2!$A$1:$E$34,2,0)</f>
        <v>BASSIN DE CAEN</v>
      </c>
      <c r="B2501">
        <f>VLOOKUP(C2501,Nomen2!$A$1:$E$34,3,0)</f>
        <v>28117</v>
      </c>
      <c r="C2501">
        <v>2817</v>
      </c>
      <c r="D2501" t="s">
        <v>191</v>
      </c>
      <c r="E2501">
        <v>62</v>
      </c>
    </row>
    <row r="2502" spans="1:5">
      <c r="A2502" t="str">
        <f>VLOOKUP(C2502,Nomen2!$A$1:$E$34,2,0)</f>
        <v>BASSIN DE CAEN</v>
      </c>
      <c r="B2502">
        <f>VLOOKUP(C2502,Nomen2!$A$1:$E$34,3,0)</f>
        <v>28117</v>
      </c>
      <c r="C2502">
        <v>2817</v>
      </c>
      <c r="D2502" t="s">
        <v>177</v>
      </c>
      <c r="E2502">
        <v>59</v>
      </c>
    </row>
    <row r="2503" spans="1:5">
      <c r="A2503" t="str">
        <f>VLOOKUP(C2503,Nomen2!$A$1:$E$34,2,0)</f>
        <v>BASSIN DE CAEN</v>
      </c>
      <c r="B2503">
        <f>VLOOKUP(C2503,Nomen2!$A$1:$E$34,3,0)</f>
        <v>28117</v>
      </c>
      <c r="C2503">
        <v>2817</v>
      </c>
      <c r="D2503" t="s">
        <v>179</v>
      </c>
      <c r="E2503">
        <v>59</v>
      </c>
    </row>
    <row r="2504" spans="1:5">
      <c r="A2504" t="str">
        <f>VLOOKUP(C2504,Nomen2!$A$1:$E$34,2,0)</f>
        <v>BASSIN DE CAEN</v>
      </c>
      <c r="B2504">
        <f>VLOOKUP(C2504,Nomen2!$A$1:$E$34,3,0)</f>
        <v>28117</v>
      </c>
      <c r="C2504">
        <v>2817</v>
      </c>
      <c r="D2504" t="s">
        <v>178</v>
      </c>
      <c r="E2504">
        <v>58</v>
      </c>
    </row>
    <row r="2505" spans="1:5">
      <c r="A2505" t="str">
        <f>VLOOKUP(C2505,Nomen2!$A$1:$E$34,2,0)</f>
        <v>BASSIN DE CAEN</v>
      </c>
      <c r="B2505">
        <f>VLOOKUP(C2505,Nomen2!$A$1:$E$34,3,0)</f>
        <v>28117</v>
      </c>
      <c r="C2505">
        <v>2817</v>
      </c>
      <c r="D2505" t="s">
        <v>182</v>
      </c>
      <c r="E2505">
        <v>48</v>
      </c>
    </row>
    <row r="2506" spans="1:5">
      <c r="A2506" t="str">
        <f>VLOOKUP(C2506,Nomen2!$A$1:$E$34,2,0)</f>
        <v>BASSIN DE CAEN</v>
      </c>
      <c r="B2506">
        <f>VLOOKUP(C2506,Nomen2!$A$1:$E$34,3,0)</f>
        <v>28117</v>
      </c>
      <c r="C2506">
        <v>2817</v>
      </c>
      <c r="D2506" t="s">
        <v>201</v>
      </c>
      <c r="E2506">
        <v>43</v>
      </c>
    </row>
    <row r="2507" spans="1:5">
      <c r="A2507" t="str">
        <f>VLOOKUP(C2507,Nomen2!$A$1:$E$34,2,0)</f>
        <v>BASSIN DE CAEN</v>
      </c>
      <c r="B2507">
        <f>VLOOKUP(C2507,Nomen2!$A$1:$E$34,3,0)</f>
        <v>28117</v>
      </c>
      <c r="C2507">
        <v>2817</v>
      </c>
      <c r="D2507" t="s">
        <v>211</v>
      </c>
      <c r="E2507">
        <v>42</v>
      </c>
    </row>
    <row r="2508" spans="1:5">
      <c r="A2508" t="str">
        <f>VLOOKUP(C2508,Nomen2!$A$1:$E$34,2,0)</f>
        <v>BASSIN DE CAEN</v>
      </c>
      <c r="B2508">
        <f>VLOOKUP(C2508,Nomen2!$A$1:$E$34,3,0)</f>
        <v>28117</v>
      </c>
      <c r="C2508">
        <v>2817</v>
      </c>
      <c r="D2508" t="s">
        <v>189</v>
      </c>
      <c r="E2508">
        <v>36</v>
      </c>
    </row>
    <row r="2509" spans="1:5">
      <c r="A2509" t="str">
        <f>VLOOKUP(C2509,Nomen2!$A$1:$E$34,2,0)</f>
        <v>BASSIN DE CAEN</v>
      </c>
      <c r="B2509">
        <f>VLOOKUP(C2509,Nomen2!$A$1:$E$34,3,0)</f>
        <v>28117</v>
      </c>
      <c r="C2509">
        <v>2817</v>
      </c>
      <c r="D2509" t="s">
        <v>198</v>
      </c>
      <c r="E2509">
        <v>36</v>
      </c>
    </row>
    <row r="2510" spans="1:5">
      <c r="A2510" t="str">
        <f>VLOOKUP(C2510,Nomen2!$A$1:$E$34,2,0)</f>
        <v>BASSIN DE CAEN</v>
      </c>
      <c r="B2510">
        <f>VLOOKUP(C2510,Nomen2!$A$1:$E$34,3,0)</f>
        <v>28117</v>
      </c>
      <c r="C2510">
        <v>2817</v>
      </c>
      <c r="D2510" t="s">
        <v>181</v>
      </c>
      <c r="E2510">
        <v>34</v>
      </c>
    </row>
    <row r="2511" spans="1:5">
      <c r="A2511" t="str">
        <f>VLOOKUP(C2511,Nomen2!$A$1:$E$34,2,0)</f>
        <v>BASSIN DE CAEN</v>
      </c>
      <c r="B2511">
        <f>VLOOKUP(C2511,Nomen2!$A$1:$E$34,3,0)</f>
        <v>28117</v>
      </c>
      <c r="C2511">
        <v>2817</v>
      </c>
      <c r="D2511" t="s">
        <v>187</v>
      </c>
      <c r="E2511">
        <v>32</v>
      </c>
    </row>
    <row r="2512" spans="1:5">
      <c r="A2512" t="str">
        <f>VLOOKUP(C2512,Nomen2!$A$1:$E$34,2,0)</f>
        <v>BASSIN DE CAEN</v>
      </c>
      <c r="B2512">
        <f>VLOOKUP(C2512,Nomen2!$A$1:$E$34,3,0)</f>
        <v>28117</v>
      </c>
      <c r="C2512">
        <v>2817</v>
      </c>
      <c r="D2512" t="s">
        <v>197</v>
      </c>
      <c r="E2512">
        <v>31</v>
      </c>
    </row>
    <row r="2513" spans="1:5">
      <c r="A2513" t="str">
        <f>VLOOKUP(C2513,Nomen2!$A$1:$E$34,2,0)</f>
        <v>BASSIN DE CAEN</v>
      </c>
      <c r="B2513">
        <f>VLOOKUP(C2513,Nomen2!$A$1:$E$34,3,0)</f>
        <v>28117</v>
      </c>
      <c r="C2513">
        <v>2817</v>
      </c>
      <c r="D2513" t="s">
        <v>194</v>
      </c>
      <c r="E2513">
        <v>31</v>
      </c>
    </row>
    <row r="2514" spans="1:5">
      <c r="A2514" t="str">
        <f>VLOOKUP(C2514,Nomen2!$A$1:$E$34,2,0)</f>
        <v>BASSIN DE CAEN</v>
      </c>
      <c r="B2514">
        <f>VLOOKUP(C2514,Nomen2!$A$1:$E$34,3,0)</f>
        <v>28117</v>
      </c>
      <c r="C2514">
        <v>2817</v>
      </c>
      <c r="D2514" t="s">
        <v>192</v>
      </c>
      <c r="E2514">
        <v>30</v>
      </c>
    </row>
    <row r="2515" spans="1:5">
      <c r="A2515" t="str">
        <f>VLOOKUP(C2515,Nomen2!$A$1:$E$34,2,0)</f>
        <v>BASSIN DE CAEN</v>
      </c>
      <c r="B2515">
        <f>VLOOKUP(C2515,Nomen2!$A$1:$E$34,3,0)</f>
        <v>28117</v>
      </c>
      <c r="C2515">
        <v>2817</v>
      </c>
      <c r="D2515" t="s">
        <v>180</v>
      </c>
      <c r="E2515">
        <v>29</v>
      </c>
    </row>
    <row r="2516" spans="1:5">
      <c r="A2516" t="str">
        <f>VLOOKUP(C2516,Nomen2!$A$1:$E$34,2,0)</f>
        <v>BASSIN DE CAEN</v>
      </c>
      <c r="B2516">
        <f>VLOOKUP(C2516,Nomen2!$A$1:$E$34,3,0)</f>
        <v>28117</v>
      </c>
      <c r="C2516">
        <v>2817</v>
      </c>
      <c r="D2516" t="s">
        <v>255</v>
      </c>
      <c r="E2516">
        <v>29</v>
      </c>
    </row>
    <row r="2517" spans="1:5">
      <c r="A2517" t="str">
        <f>VLOOKUP(C2517,Nomen2!$A$1:$E$34,2,0)</f>
        <v>BASSIN DE CAEN</v>
      </c>
      <c r="B2517">
        <f>VLOOKUP(C2517,Nomen2!$A$1:$E$34,3,0)</f>
        <v>28117</v>
      </c>
      <c r="C2517">
        <v>2817</v>
      </c>
      <c r="D2517" t="s">
        <v>186</v>
      </c>
      <c r="E2517">
        <v>28</v>
      </c>
    </row>
    <row r="2518" spans="1:5">
      <c r="A2518" t="str">
        <f>VLOOKUP(C2518,Nomen2!$A$1:$E$34,2,0)</f>
        <v>BASSIN DE CAEN</v>
      </c>
      <c r="B2518">
        <f>VLOOKUP(C2518,Nomen2!$A$1:$E$34,3,0)</f>
        <v>28117</v>
      </c>
      <c r="C2518">
        <v>2817</v>
      </c>
      <c r="D2518" t="s">
        <v>221</v>
      </c>
      <c r="E2518">
        <v>25</v>
      </c>
    </row>
    <row r="2519" spans="1:5">
      <c r="A2519" t="str">
        <f>VLOOKUP(C2519,Nomen2!$A$1:$E$34,2,0)</f>
        <v>BASSIN DE CAEN</v>
      </c>
      <c r="B2519">
        <f>VLOOKUP(C2519,Nomen2!$A$1:$E$34,3,0)</f>
        <v>28117</v>
      </c>
      <c r="C2519">
        <v>2817</v>
      </c>
      <c r="D2519" t="s">
        <v>238</v>
      </c>
      <c r="E2519">
        <v>23</v>
      </c>
    </row>
    <row r="2520" spans="1:5">
      <c r="A2520" t="str">
        <f>VLOOKUP(C2520,Nomen2!$A$1:$E$34,2,0)</f>
        <v>BASSIN DE CAEN</v>
      </c>
      <c r="B2520">
        <f>VLOOKUP(C2520,Nomen2!$A$1:$E$34,3,0)</f>
        <v>28117</v>
      </c>
      <c r="C2520">
        <v>2817</v>
      </c>
      <c r="D2520" t="s">
        <v>196</v>
      </c>
      <c r="E2520">
        <v>22</v>
      </c>
    </row>
    <row r="2521" spans="1:5">
      <c r="A2521" t="str">
        <f>VLOOKUP(C2521,Nomen2!$A$1:$E$34,2,0)</f>
        <v>BASSIN DE CAEN</v>
      </c>
      <c r="B2521">
        <f>VLOOKUP(C2521,Nomen2!$A$1:$E$34,3,0)</f>
        <v>28117</v>
      </c>
      <c r="C2521">
        <v>2817</v>
      </c>
      <c r="D2521" t="s">
        <v>223</v>
      </c>
      <c r="E2521">
        <v>22</v>
      </c>
    </row>
    <row r="2522" spans="1:5">
      <c r="A2522" t="str">
        <f>VLOOKUP(C2522,Nomen2!$A$1:$E$34,2,0)</f>
        <v>BASSIN DE CAEN</v>
      </c>
      <c r="B2522">
        <f>VLOOKUP(C2522,Nomen2!$A$1:$E$34,3,0)</f>
        <v>28117</v>
      </c>
      <c r="C2522">
        <v>2817</v>
      </c>
      <c r="D2522" t="s">
        <v>200</v>
      </c>
      <c r="E2522">
        <v>21</v>
      </c>
    </row>
    <row r="2523" spans="1:5">
      <c r="A2523" t="str">
        <f>VLOOKUP(C2523,Nomen2!$A$1:$E$34,2,0)</f>
        <v>BASSIN DE CAEN</v>
      </c>
      <c r="B2523">
        <f>VLOOKUP(C2523,Nomen2!$A$1:$E$34,3,0)</f>
        <v>28117</v>
      </c>
      <c r="C2523">
        <v>2817</v>
      </c>
      <c r="D2523" t="s">
        <v>230</v>
      </c>
      <c r="E2523">
        <v>20</v>
      </c>
    </row>
    <row r="2524" spans="1:5">
      <c r="A2524" t="str">
        <f>VLOOKUP(C2524,Nomen2!$A$1:$E$34,2,0)</f>
        <v>BASSIN DE CAEN</v>
      </c>
      <c r="B2524">
        <f>VLOOKUP(C2524,Nomen2!$A$1:$E$34,3,0)</f>
        <v>28117</v>
      </c>
      <c r="C2524">
        <v>2817</v>
      </c>
      <c r="D2524" t="s">
        <v>268</v>
      </c>
      <c r="E2524">
        <v>19</v>
      </c>
    </row>
    <row r="2525" spans="1:5">
      <c r="A2525" t="str">
        <f>VLOOKUP(C2525,Nomen2!$A$1:$E$34,2,0)</f>
        <v>BASSIN DE CAEN</v>
      </c>
      <c r="B2525">
        <f>VLOOKUP(C2525,Nomen2!$A$1:$E$34,3,0)</f>
        <v>28117</v>
      </c>
      <c r="C2525">
        <v>2817</v>
      </c>
      <c r="D2525" t="s">
        <v>253</v>
      </c>
      <c r="E2525">
        <v>18</v>
      </c>
    </row>
    <row r="2526" spans="1:5">
      <c r="A2526" t="str">
        <f>VLOOKUP(C2526,Nomen2!$A$1:$E$34,2,0)</f>
        <v>BASSIN DE CAEN</v>
      </c>
      <c r="B2526">
        <f>VLOOKUP(C2526,Nomen2!$A$1:$E$34,3,0)</f>
        <v>28117</v>
      </c>
      <c r="C2526">
        <v>2817</v>
      </c>
      <c r="D2526" t="s">
        <v>243</v>
      </c>
      <c r="E2526">
        <v>18</v>
      </c>
    </row>
    <row r="2527" spans="1:5">
      <c r="A2527" t="str">
        <f>VLOOKUP(C2527,Nomen2!$A$1:$E$34,2,0)</f>
        <v>BASSIN DE CAEN</v>
      </c>
      <c r="B2527">
        <f>VLOOKUP(C2527,Nomen2!$A$1:$E$34,3,0)</f>
        <v>28117</v>
      </c>
      <c r="C2527">
        <v>2817</v>
      </c>
      <c r="D2527" t="s">
        <v>207</v>
      </c>
      <c r="E2527">
        <v>17</v>
      </c>
    </row>
    <row r="2528" spans="1:5">
      <c r="A2528" t="str">
        <f>VLOOKUP(C2528,Nomen2!$A$1:$E$34,2,0)</f>
        <v>BASSIN DE CAEN</v>
      </c>
      <c r="B2528">
        <f>VLOOKUP(C2528,Nomen2!$A$1:$E$34,3,0)</f>
        <v>28117</v>
      </c>
      <c r="C2528">
        <v>2817</v>
      </c>
      <c r="D2528" t="s">
        <v>229</v>
      </c>
      <c r="E2528">
        <v>17</v>
      </c>
    </row>
    <row r="2529" spans="1:5">
      <c r="A2529" t="str">
        <f>VLOOKUP(C2529,Nomen2!$A$1:$E$34,2,0)</f>
        <v>BASSIN DE CAEN</v>
      </c>
      <c r="B2529">
        <f>VLOOKUP(C2529,Nomen2!$A$1:$E$34,3,0)</f>
        <v>28117</v>
      </c>
      <c r="C2529">
        <v>2817</v>
      </c>
      <c r="D2529" t="s">
        <v>291</v>
      </c>
      <c r="E2529">
        <v>17</v>
      </c>
    </row>
    <row r="2530" spans="1:5">
      <c r="A2530" t="str">
        <f>VLOOKUP(C2530,Nomen2!$A$1:$E$34,2,0)</f>
        <v>BASSIN DE CAEN</v>
      </c>
      <c r="B2530">
        <f>VLOOKUP(C2530,Nomen2!$A$1:$E$34,3,0)</f>
        <v>28117</v>
      </c>
      <c r="C2530">
        <v>2817</v>
      </c>
      <c r="D2530" t="s">
        <v>217</v>
      </c>
      <c r="E2530">
        <v>16</v>
      </c>
    </row>
    <row r="2531" spans="1:5">
      <c r="A2531" t="str">
        <f>VLOOKUP(C2531,Nomen2!$A$1:$E$34,2,0)</f>
        <v>BASSIN DE CAEN</v>
      </c>
      <c r="B2531">
        <f>VLOOKUP(C2531,Nomen2!$A$1:$E$34,3,0)</f>
        <v>28117</v>
      </c>
      <c r="C2531">
        <v>2817</v>
      </c>
      <c r="D2531" t="s">
        <v>206</v>
      </c>
      <c r="E2531">
        <v>16</v>
      </c>
    </row>
    <row r="2532" spans="1:5">
      <c r="A2532" t="str">
        <f>VLOOKUP(C2532,Nomen2!$A$1:$E$34,2,0)</f>
        <v>BASSIN DE CAEN</v>
      </c>
      <c r="B2532">
        <f>VLOOKUP(C2532,Nomen2!$A$1:$E$34,3,0)</f>
        <v>28117</v>
      </c>
      <c r="C2532">
        <v>2817</v>
      </c>
      <c r="D2532" t="s">
        <v>215</v>
      </c>
      <c r="E2532">
        <v>15</v>
      </c>
    </row>
    <row r="2533" spans="1:5">
      <c r="A2533" t="str">
        <f>VLOOKUP(C2533,Nomen2!$A$1:$E$34,2,0)</f>
        <v>BASSIN DE CAEN</v>
      </c>
      <c r="B2533">
        <f>VLOOKUP(C2533,Nomen2!$A$1:$E$34,3,0)</f>
        <v>28117</v>
      </c>
      <c r="C2533">
        <v>2817</v>
      </c>
      <c r="D2533" t="s">
        <v>190</v>
      </c>
      <c r="E2533">
        <v>15</v>
      </c>
    </row>
    <row r="2534" spans="1:5">
      <c r="A2534" t="str">
        <f>VLOOKUP(C2534,Nomen2!$A$1:$E$34,2,0)</f>
        <v>BASSIN DE CAEN</v>
      </c>
      <c r="B2534">
        <f>VLOOKUP(C2534,Nomen2!$A$1:$E$34,3,0)</f>
        <v>28117</v>
      </c>
      <c r="C2534">
        <v>2817</v>
      </c>
      <c r="D2534" t="s">
        <v>204</v>
      </c>
      <c r="E2534">
        <v>15</v>
      </c>
    </row>
    <row r="2535" spans="1:5">
      <c r="A2535" t="str">
        <f>VLOOKUP(C2535,Nomen2!$A$1:$E$34,2,0)</f>
        <v>BASSIN DE CAEN</v>
      </c>
      <c r="B2535">
        <f>VLOOKUP(C2535,Nomen2!$A$1:$E$34,3,0)</f>
        <v>28117</v>
      </c>
      <c r="C2535">
        <v>2817</v>
      </c>
      <c r="D2535" t="s">
        <v>252</v>
      </c>
      <c r="E2535">
        <v>14</v>
      </c>
    </row>
    <row r="2536" spans="1:5">
      <c r="A2536" t="str">
        <f>VLOOKUP(C2536,Nomen2!$A$1:$E$34,2,0)</f>
        <v>BASSIN DE CAEN</v>
      </c>
      <c r="B2536">
        <f>VLOOKUP(C2536,Nomen2!$A$1:$E$34,3,0)</f>
        <v>28117</v>
      </c>
      <c r="C2536">
        <v>2817</v>
      </c>
      <c r="D2536" t="s">
        <v>219</v>
      </c>
      <c r="E2536">
        <v>14</v>
      </c>
    </row>
    <row r="2537" spans="1:5">
      <c r="A2537" t="str">
        <f>VLOOKUP(C2537,Nomen2!$A$1:$E$34,2,0)</f>
        <v>BASSIN DE CAEN</v>
      </c>
      <c r="B2537">
        <f>VLOOKUP(C2537,Nomen2!$A$1:$E$34,3,0)</f>
        <v>28117</v>
      </c>
      <c r="C2537">
        <v>2817</v>
      </c>
      <c r="D2537" t="s">
        <v>248</v>
      </c>
      <c r="E2537">
        <v>14</v>
      </c>
    </row>
    <row r="2538" spans="1:5">
      <c r="A2538" t="str">
        <f>VLOOKUP(C2538,Nomen2!$A$1:$E$34,2,0)</f>
        <v>BASSIN DE CAEN</v>
      </c>
      <c r="B2538">
        <f>VLOOKUP(C2538,Nomen2!$A$1:$E$34,3,0)</f>
        <v>28117</v>
      </c>
      <c r="C2538">
        <v>2817</v>
      </c>
      <c r="D2538" t="s">
        <v>240</v>
      </c>
      <c r="E2538">
        <v>13</v>
      </c>
    </row>
    <row r="2539" spans="1:5">
      <c r="A2539" t="str">
        <f>VLOOKUP(C2539,Nomen2!$A$1:$E$34,2,0)</f>
        <v>BASSIN DE CAEN</v>
      </c>
      <c r="B2539">
        <f>VLOOKUP(C2539,Nomen2!$A$1:$E$34,3,0)</f>
        <v>28117</v>
      </c>
      <c r="C2539">
        <v>2817</v>
      </c>
      <c r="D2539" t="s">
        <v>302</v>
      </c>
      <c r="E2539">
        <v>13</v>
      </c>
    </row>
    <row r="2540" spans="1:5">
      <c r="A2540" t="str">
        <f>VLOOKUP(C2540,Nomen2!$A$1:$E$34,2,0)</f>
        <v>BASSIN DE CAEN</v>
      </c>
      <c r="B2540">
        <f>VLOOKUP(C2540,Nomen2!$A$1:$E$34,3,0)</f>
        <v>28117</v>
      </c>
      <c r="C2540">
        <v>2817</v>
      </c>
      <c r="D2540" t="s">
        <v>297</v>
      </c>
      <c r="E2540">
        <v>13</v>
      </c>
    </row>
    <row r="2541" spans="1:5">
      <c r="A2541" t="str">
        <f>VLOOKUP(C2541,Nomen2!$A$1:$E$34,2,0)</f>
        <v>BASSIN DE CAEN</v>
      </c>
      <c r="B2541">
        <f>VLOOKUP(C2541,Nomen2!$A$1:$E$34,3,0)</f>
        <v>28117</v>
      </c>
      <c r="C2541">
        <v>2817</v>
      </c>
      <c r="D2541" t="s">
        <v>362</v>
      </c>
      <c r="E2541">
        <v>12</v>
      </c>
    </row>
    <row r="2542" spans="1:5">
      <c r="A2542" t="str">
        <f>VLOOKUP(C2542,Nomen2!$A$1:$E$34,2,0)</f>
        <v>BASSIN DE CAEN</v>
      </c>
      <c r="B2542">
        <f>VLOOKUP(C2542,Nomen2!$A$1:$E$34,3,0)</f>
        <v>28117</v>
      </c>
      <c r="C2542">
        <v>2817</v>
      </c>
      <c r="D2542" t="s">
        <v>257</v>
      </c>
      <c r="E2542">
        <v>11</v>
      </c>
    </row>
    <row r="2543" spans="1:5">
      <c r="A2543" t="str">
        <f>VLOOKUP(C2543,Nomen2!$A$1:$E$34,2,0)</f>
        <v>BASSIN DE CAEN</v>
      </c>
      <c r="B2543">
        <f>VLOOKUP(C2543,Nomen2!$A$1:$E$34,3,0)</f>
        <v>28117</v>
      </c>
      <c r="C2543">
        <v>2817</v>
      </c>
      <c r="D2543" t="s">
        <v>232</v>
      </c>
      <c r="E2543">
        <v>11</v>
      </c>
    </row>
    <row r="2544" spans="1:5">
      <c r="A2544" t="str">
        <f>VLOOKUP(C2544,Nomen2!$A$1:$E$34,2,0)</f>
        <v>BASSIN DE CAEN</v>
      </c>
      <c r="B2544">
        <f>VLOOKUP(C2544,Nomen2!$A$1:$E$34,3,0)</f>
        <v>28117</v>
      </c>
      <c r="C2544">
        <v>2817</v>
      </c>
      <c r="D2544" t="s">
        <v>224</v>
      </c>
      <c r="E2544">
        <v>11</v>
      </c>
    </row>
    <row r="2545" spans="1:5">
      <c r="A2545" t="str">
        <f>VLOOKUP(C2545,Nomen2!$A$1:$E$34,2,0)</f>
        <v>BASSIN DE CAEN</v>
      </c>
      <c r="B2545">
        <f>VLOOKUP(C2545,Nomen2!$A$1:$E$34,3,0)</f>
        <v>28117</v>
      </c>
      <c r="C2545">
        <v>2817</v>
      </c>
      <c r="D2545" t="s">
        <v>233</v>
      </c>
      <c r="E2545">
        <v>11</v>
      </c>
    </row>
    <row r="2546" spans="1:5">
      <c r="A2546" t="str">
        <f>VLOOKUP(C2546,Nomen2!$A$1:$E$34,2,0)</f>
        <v>BASSIN DE CAEN</v>
      </c>
      <c r="B2546">
        <f>VLOOKUP(C2546,Nomen2!$A$1:$E$34,3,0)</f>
        <v>28117</v>
      </c>
      <c r="C2546">
        <v>2817</v>
      </c>
      <c r="D2546" t="s">
        <v>203</v>
      </c>
      <c r="E2546">
        <v>11</v>
      </c>
    </row>
    <row r="2547" spans="1:5">
      <c r="A2547" t="str">
        <f>VLOOKUP(C2547,Nomen2!$A$1:$E$34,2,0)</f>
        <v>BASSIN DE CAEN</v>
      </c>
      <c r="B2547">
        <f>VLOOKUP(C2547,Nomen2!$A$1:$E$34,3,0)</f>
        <v>28117</v>
      </c>
      <c r="C2547">
        <v>2817</v>
      </c>
      <c r="D2547" t="s">
        <v>228</v>
      </c>
      <c r="E2547">
        <v>11</v>
      </c>
    </row>
    <row r="2548" spans="1:5">
      <c r="A2548" t="str">
        <f>VLOOKUP(C2548,Nomen2!$A$1:$E$34,2,0)</f>
        <v>BASSIN DE CAEN</v>
      </c>
      <c r="B2548">
        <f>VLOOKUP(C2548,Nomen2!$A$1:$E$34,3,0)</f>
        <v>28117</v>
      </c>
      <c r="C2548">
        <v>2817</v>
      </c>
      <c r="D2548" t="s">
        <v>288</v>
      </c>
      <c r="E2548">
        <v>11</v>
      </c>
    </row>
    <row r="2549" spans="1:5">
      <c r="A2549" t="str">
        <f>VLOOKUP(C2549,Nomen2!$A$1:$E$34,2,0)</f>
        <v>BASSIN DE CAEN</v>
      </c>
      <c r="B2549">
        <f>VLOOKUP(C2549,Nomen2!$A$1:$E$34,3,0)</f>
        <v>28117</v>
      </c>
      <c r="C2549">
        <v>2817</v>
      </c>
      <c r="D2549" t="s">
        <v>235</v>
      </c>
      <c r="E2549">
        <v>10</v>
      </c>
    </row>
    <row r="2550" spans="1:5">
      <c r="A2550" t="str">
        <f>VLOOKUP(C2550,Nomen2!$A$1:$E$34,2,0)</f>
        <v>BASSIN DE CAEN</v>
      </c>
      <c r="B2550">
        <f>VLOOKUP(C2550,Nomen2!$A$1:$E$34,3,0)</f>
        <v>28117</v>
      </c>
      <c r="C2550">
        <v>2817</v>
      </c>
      <c r="D2550" t="s">
        <v>202</v>
      </c>
      <c r="E2550">
        <v>10</v>
      </c>
    </row>
    <row r="2551" spans="1:5">
      <c r="A2551" t="str">
        <f>VLOOKUP(C2551,Nomen2!$A$1:$E$34,2,0)</f>
        <v>BASSIN DE CAEN</v>
      </c>
      <c r="B2551">
        <f>VLOOKUP(C2551,Nomen2!$A$1:$E$34,3,0)</f>
        <v>28117</v>
      </c>
      <c r="C2551">
        <v>2817</v>
      </c>
      <c r="D2551" t="s">
        <v>273</v>
      </c>
      <c r="E2551">
        <v>10</v>
      </c>
    </row>
    <row r="2552" spans="1:5">
      <c r="A2552" t="str">
        <f>VLOOKUP(C2552,Nomen2!$A$1:$E$34,2,0)</f>
        <v>BASSIN DE CAEN</v>
      </c>
      <c r="B2552">
        <f>VLOOKUP(C2552,Nomen2!$A$1:$E$34,3,0)</f>
        <v>28117</v>
      </c>
      <c r="C2552">
        <v>2817</v>
      </c>
      <c r="D2552" t="s">
        <v>269</v>
      </c>
      <c r="E2552">
        <v>9</v>
      </c>
    </row>
    <row r="2553" spans="1:5">
      <c r="A2553" t="str">
        <f>VLOOKUP(C2553,Nomen2!$A$1:$E$34,2,0)</f>
        <v>BASSIN DE CAEN</v>
      </c>
      <c r="B2553">
        <f>VLOOKUP(C2553,Nomen2!$A$1:$E$34,3,0)</f>
        <v>28117</v>
      </c>
      <c r="C2553">
        <v>2817</v>
      </c>
      <c r="D2553" t="s">
        <v>234</v>
      </c>
      <c r="E2553">
        <v>9</v>
      </c>
    </row>
    <row r="2554" spans="1:5">
      <c r="A2554" t="str">
        <f>VLOOKUP(C2554,Nomen2!$A$1:$E$34,2,0)</f>
        <v>BASSIN DE CAEN</v>
      </c>
      <c r="B2554">
        <f>VLOOKUP(C2554,Nomen2!$A$1:$E$34,3,0)</f>
        <v>28117</v>
      </c>
      <c r="C2554">
        <v>2817</v>
      </c>
      <c r="D2554" t="s">
        <v>214</v>
      </c>
      <c r="E2554">
        <v>9</v>
      </c>
    </row>
    <row r="2555" spans="1:5">
      <c r="A2555" t="str">
        <f>VLOOKUP(C2555,Nomen2!$A$1:$E$34,2,0)</f>
        <v>BASSIN DE CAEN</v>
      </c>
      <c r="B2555">
        <f>VLOOKUP(C2555,Nomen2!$A$1:$E$34,3,0)</f>
        <v>28117</v>
      </c>
      <c r="C2555">
        <v>2817</v>
      </c>
      <c r="D2555" t="s">
        <v>385</v>
      </c>
      <c r="E2555">
        <v>9</v>
      </c>
    </row>
    <row r="2556" spans="1:5">
      <c r="A2556" t="str">
        <f>VLOOKUP(C2556,Nomen2!$A$1:$E$34,2,0)</f>
        <v>BASSIN DE CAEN</v>
      </c>
      <c r="B2556">
        <f>VLOOKUP(C2556,Nomen2!$A$1:$E$34,3,0)</f>
        <v>28117</v>
      </c>
      <c r="C2556">
        <v>2817</v>
      </c>
      <c r="D2556" t="s">
        <v>476</v>
      </c>
      <c r="E2556">
        <v>8</v>
      </c>
    </row>
    <row r="2557" spans="1:5">
      <c r="A2557" t="str">
        <f>VLOOKUP(C2557,Nomen2!$A$1:$E$34,2,0)</f>
        <v>BASSIN DE CAEN</v>
      </c>
      <c r="B2557">
        <f>VLOOKUP(C2557,Nomen2!$A$1:$E$34,3,0)</f>
        <v>28117</v>
      </c>
      <c r="C2557">
        <v>2817</v>
      </c>
      <c r="D2557" t="s">
        <v>222</v>
      </c>
      <c r="E2557">
        <v>8</v>
      </c>
    </row>
    <row r="2558" spans="1:5">
      <c r="A2558" t="str">
        <f>VLOOKUP(C2558,Nomen2!$A$1:$E$34,2,0)</f>
        <v>BASSIN DE CAEN</v>
      </c>
      <c r="B2558">
        <f>VLOOKUP(C2558,Nomen2!$A$1:$E$34,3,0)</f>
        <v>28117</v>
      </c>
      <c r="C2558">
        <v>2817</v>
      </c>
      <c r="D2558" t="s">
        <v>213</v>
      </c>
      <c r="E2558">
        <v>8</v>
      </c>
    </row>
    <row r="2559" spans="1:5">
      <c r="A2559" t="str">
        <f>VLOOKUP(C2559,Nomen2!$A$1:$E$34,2,0)</f>
        <v>BASSIN DE CAEN</v>
      </c>
      <c r="B2559">
        <f>VLOOKUP(C2559,Nomen2!$A$1:$E$34,3,0)</f>
        <v>28117</v>
      </c>
      <c r="C2559">
        <v>2817</v>
      </c>
      <c r="D2559" t="s">
        <v>218</v>
      </c>
      <c r="E2559">
        <v>8</v>
      </c>
    </row>
    <row r="2560" spans="1:5">
      <c r="A2560" t="str">
        <f>VLOOKUP(C2560,Nomen2!$A$1:$E$34,2,0)</f>
        <v>BASSIN DE CAEN</v>
      </c>
      <c r="B2560">
        <f>VLOOKUP(C2560,Nomen2!$A$1:$E$34,3,0)</f>
        <v>28117</v>
      </c>
      <c r="C2560">
        <v>2817</v>
      </c>
      <c r="D2560" t="s">
        <v>251</v>
      </c>
      <c r="E2560">
        <v>8</v>
      </c>
    </row>
    <row r="2561" spans="1:5">
      <c r="A2561" t="str">
        <f>VLOOKUP(C2561,Nomen2!$A$1:$E$34,2,0)</f>
        <v>BASSIN DE CAEN</v>
      </c>
      <c r="B2561">
        <f>VLOOKUP(C2561,Nomen2!$A$1:$E$34,3,0)</f>
        <v>28117</v>
      </c>
      <c r="C2561">
        <v>2817</v>
      </c>
      <c r="D2561" t="s">
        <v>261</v>
      </c>
      <c r="E2561">
        <v>8</v>
      </c>
    </row>
    <row r="2562" spans="1:5">
      <c r="A2562" t="str">
        <f>VLOOKUP(C2562,Nomen2!$A$1:$E$34,2,0)</f>
        <v>BASSIN DE CAEN</v>
      </c>
      <c r="B2562">
        <f>VLOOKUP(C2562,Nomen2!$A$1:$E$34,3,0)</f>
        <v>28117</v>
      </c>
      <c r="C2562">
        <v>2817</v>
      </c>
      <c r="D2562" t="s">
        <v>216</v>
      </c>
      <c r="E2562">
        <v>8</v>
      </c>
    </row>
    <row r="2563" spans="1:5">
      <c r="A2563" t="str">
        <f>VLOOKUP(C2563,Nomen2!$A$1:$E$34,2,0)</f>
        <v>BASSIN DE CAEN</v>
      </c>
      <c r="B2563">
        <f>VLOOKUP(C2563,Nomen2!$A$1:$E$34,3,0)</f>
        <v>28117</v>
      </c>
      <c r="C2563">
        <v>2817</v>
      </c>
      <c r="D2563" t="s">
        <v>289</v>
      </c>
      <c r="E2563">
        <v>8</v>
      </c>
    </row>
    <row r="2564" spans="1:5">
      <c r="A2564" t="str">
        <f>VLOOKUP(C2564,Nomen2!$A$1:$E$34,2,0)</f>
        <v>BASSIN DE CAEN</v>
      </c>
      <c r="B2564">
        <f>VLOOKUP(C2564,Nomen2!$A$1:$E$34,3,0)</f>
        <v>28117</v>
      </c>
      <c r="C2564">
        <v>2817</v>
      </c>
      <c r="D2564" t="s">
        <v>290</v>
      </c>
      <c r="E2564">
        <v>8</v>
      </c>
    </row>
    <row r="2565" spans="1:5">
      <c r="A2565" t="str">
        <f>VLOOKUP(C2565,Nomen2!$A$1:$E$34,2,0)</f>
        <v>BASSIN DE CAEN</v>
      </c>
      <c r="B2565">
        <f>VLOOKUP(C2565,Nomen2!$A$1:$E$34,3,0)</f>
        <v>28117</v>
      </c>
      <c r="C2565">
        <v>2817</v>
      </c>
      <c r="D2565" t="s">
        <v>212</v>
      </c>
      <c r="E2565">
        <v>7</v>
      </c>
    </row>
    <row r="2566" spans="1:5">
      <c r="A2566" t="str">
        <f>VLOOKUP(C2566,Nomen2!$A$1:$E$34,2,0)</f>
        <v>BASSIN DE CAEN</v>
      </c>
      <c r="B2566">
        <f>VLOOKUP(C2566,Nomen2!$A$1:$E$34,3,0)</f>
        <v>28117</v>
      </c>
      <c r="C2566">
        <v>2817</v>
      </c>
      <c r="D2566" t="s">
        <v>226</v>
      </c>
      <c r="E2566">
        <v>7</v>
      </c>
    </row>
    <row r="2567" spans="1:5">
      <c r="A2567" t="str">
        <f>VLOOKUP(C2567,Nomen2!$A$1:$E$34,2,0)</f>
        <v>BASSIN DE CAEN</v>
      </c>
      <c r="B2567">
        <f>VLOOKUP(C2567,Nomen2!$A$1:$E$34,3,0)</f>
        <v>28117</v>
      </c>
      <c r="C2567">
        <v>2817</v>
      </c>
      <c r="D2567" t="s">
        <v>263</v>
      </c>
      <c r="E2567">
        <v>7</v>
      </c>
    </row>
    <row r="2568" spans="1:5">
      <c r="A2568" t="str">
        <f>VLOOKUP(C2568,Nomen2!$A$1:$E$34,2,0)</f>
        <v>BASSIN DE CAEN</v>
      </c>
      <c r="B2568">
        <f>VLOOKUP(C2568,Nomen2!$A$1:$E$34,3,0)</f>
        <v>28117</v>
      </c>
      <c r="C2568">
        <v>2817</v>
      </c>
      <c r="D2568" t="s">
        <v>265</v>
      </c>
      <c r="E2568">
        <v>7</v>
      </c>
    </row>
    <row r="2569" spans="1:5">
      <c r="A2569" t="str">
        <f>VLOOKUP(C2569,Nomen2!$A$1:$E$34,2,0)</f>
        <v>BASSIN DE CAEN</v>
      </c>
      <c r="B2569">
        <f>VLOOKUP(C2569,Nomen2!$A$1:$E$34,3,0)</f>
        <v>28117</v>
      </c>
      <c r="C2569">
        <v>2817</v>
      </c>
      <c r="D2569" t="s">
        <v>205</v>
      </c>
      <c r="E2569">
        <v>7</v>
      </c>
    </row>
    <row r="2570" spans="1:5">
      <c r="A2570" t="str">
        <f>VLOOKUP(C2570,Nomen2!$A$1:$E$34,2,0)</f>
        <v>BASSIN DE CAEN</v>
      </c>
      <c r="B2570">
        <f>VLOOKUP(C2570,Nomen2!$A$1:$E$34,3,0)</f>
        <v>28117</v>
      </c>
      <c r="C2570">
        <v>2817</v>
      </c>
      <c r="D2570" t="s">
        <v>262</v>
      </c>
      <c r="E2570">
        <v>7</v>
      </c>
    </row>
    <row r="2571" spans="1:5">
      <c r="A2571" t="str">
        <f>VLOOKUP(C2571,Nomen2!$A$1:$E$34,2,0)</f>
        <v>BASSIN DE CAEN</v>
      </c>
      <c r="B2571">
        <f>VLOOKUP(C2571,Nomen2!$A$1:$E$34,3,0)</f>
        <v>28117</v>
      </c>
      <c r="C2571">
        <v>2817</v>
      </c>
      <c r="D2571" t="s">
        <v>237</v>
      </c>
      <c r="E2571">
        <v>6</v>
      </c>
    </row>
    <row r="2572" spans="1:5">
      <c r="A2572" t="str">
        <f>VLOOKUP(C2572,Nomen2!$A$1:$E$34,2,0)</f>
        <v>BASSIN DE CAEN</v>
      </c>
      <c r="B2572">
        <f>VLOOKUP(C2572,Nomen2!$A$1:$E$34,3,0)</f>
        <v>28117</v>
      </c>
      <c r="C2572">
        <v>2817</v>
      </c>
      <c r="D2572" t="s">
        <v>311</v>
      </c>
      <c r="E2572">
        <v>6</v>
      </c>
    </row>
    <row r="2573" spans="1:5">
      <c r="A2573" t="str">
        <f>VLOOKUP(C2573,Nomen2!$A$1:$E$34,2,0)</f>
        <v>BASSIN DE CAEN</v>
      </c>
      <c r="B2573">
        <f>VLOOKUP(C2573,Nomen2!$A$1:$E$34,3,0)</f>
        <v>28117</v>
      </c>
      <c r="C2573">
        <v>2817</v>
      </c>
      <c r="D2573" t="s">
        <v>292</v>
      </c>
      <c r="E2573">
        <v>6</v>
      </c>
    </row>
    <row r="2574" spans="1:5">
      <c r="A2574" t="str">
        <f>VLOOKUP(C2574,Nomen2!$A$1:$E$34,2,0)</f>
        <v>BASSIN DE CAEN</v>
      </c>
      <c r="B2574">
        <f>VLOOKUP(C2574,Nomen2!$A$1:$E$34,3,0)</f>
        <v>28117</v>
      </c>
      <c r="C2574">
        <v>2817</v>
      </c>
      <c r="D2574" t="s">
        <v>435</v>
      </c>
      <c r="E2574">
        <v>6</v>
      </c>
    </row>
    <row r="2575" spans="1:5">
      <c r="A2575" t="str">
        <f>VLOOKUP(C2575,Nomen2!$A$1:$E$34,2,0)</f>
        <v>BASSIN DE CAEN</v>
      </c>
      <c r="B2575">
        <f>VLOOKUP(C2575,Nomen2!$A$1:$E$34,3,0)</f>
        <v>28117</v>
      </c>
      <c r="C2575">
        <v>2817</v>
      </c>
      <c r="D2575" t="s">
        <v>280</v>
      </c>
      <c r="E2575">
        <v>6</v>
      </c>
    </row>
    <row r="2576" spans="1:5">
      <c r="A2576" t="str">
        <f>VLOOKUP(C2576,Nomen2!$A$1:$E$34,2,0)</f>
        <v>BASSIN DE CAEN</v>
      </c>
      <c r="B2576">
        <f>VLOOKUP(C2576,Nomen2!$A$1:$E$34,3,0)</f>
        <v>28117</v>
      </c>
      <c r="C2576">
        <v>2817</v>
      </c>
      <c r="D2576" t="s">
        <v>382</v>
      </c>
      <c r="E2576">
        <v>6</v>
      </c>
    </row>
    <row r="2577" spans="1:5">
      <c r="A2577" t="str">
        <f>VLOOKUP(C2577,Nomen2!$A$1:$E$34,2,0)</f>
        <v>BASSIN DE CAEN</v>
      </c>
      <c r="B2577">
        <f>VLOOKUP(C2577,Nomen2!$A$1:$E$34,3,0)</f>
        <v>28117</v>
      </c>
      <c r="C2577">
        <v>2817</v>
      </c>
      <c r="D2577" t="s">
        <v>307</v>
      </c>
      <c r="E2577">
        <v>6</v>
      </c>
    </row>
    <row r="2578" spans="1:5">
      <c r="A2578" t="str">
        <f>VLOOKUP(C2578,Nomen2!$A$1:$E$34,2,0)</f>
        <v>BASSIN DE CAEN</v>
      </c>
      <c r="B2578">
        <f>VLOOKUP(C2578,Nomen2!$A$1:$E$34,3,0)</f>
        <v>28117</v>
      </c>
      <c r="C2578">
        <v>2817</v>
      </c>
      <c r="D2578" t="s">
        <v>316</v>
      </c>
      <c r="E2578">
        <v>6</v>
      </c>
    </row>
    <row r="2579" spans="1:5">
      <c r="A2579" t="str">
        <f>VLOOKUP(C2579,Nomen2!$A$1:$E$34,2,0)</f>
        <v>BASSIN DE CAEN</v>
      </c>
      <c r="B2579">
        <f>VLOOKUP(C2579,Nomen2!$A$1:$E$34,3,0)</f>
        <v>28117</v>
      </c>
      <c r="C2579">
        <v>2817</v>
      </c>
      <c r="D2579" t="s">
        <v>296</v>
      </c>
      <c r="E2579">
        <v>6</v>
      </c>
    </row>
    <row r="2580" spans="1:5">
      <c r="A2580" t="str">
        <f>VLOOKUP(C2580,Nomen2!$A$1:$E$34,2,0)</f>
        <v>BASSIN DE CAEN</v>
      </c>
      <c r="B2580">
        <f>VLOOKUP(C2580,Nomen2!$A$1:$E$34,3,0)</f>
        <v>28117</v>
      </c>
      <c r="C2580">
        <v>2817</v>
      </c>
      <c r="D2580" t="s">
        <v>464</v>
      </c>
      <c r="E2580">
        <v>6</v>
      </c>
    </row>
    <row r="2581" spans="1:5">
      <c r="A2581" t="str">
        <f>VLOOKUP(C2581,Nomen2!$A$1:$E$34,2,0)</f>
        <v>BASSIN DE CAEN</v>
      </c>
      <c r="B2581">
        <f>VLOOKUP(C2581,Nomen2!$A$1:$E$34,3,0)</f>
        <v>28117</v>
      </c>
      <c r="C2581">
        <v>2817</v>
      </c>
      <c r="D2581" t="s">
        <v>220</v>
      </c>
      <c r="E2581">
        <v>6</v>
      </c>
    </row>
    <row r="2582" spans="1:5">
      <c r="A2582" t="str">
        <f>VLOOKUP(C2582,Nomen2!$A$1:$E$34,2,0)</f>
        <v>BASSIN DE CAEN</v>
      </c>
      <c r="B2582">
        <f>VLOOKUP(C2582,Nomen2!$A$1:$E$34,3,0)</f>
        <v>28117</v>
      </c>
      <c r="C2582">
        <v>2817</v>
      </c>
      <c r="D2582" t="s">
        <v>209</v>
      </c>
      <c r="E2582">
        <v>6</v>
      </c>
    </row>
    <row r="2583" spans="1:5">
      <c r="A2583" t="str">
        <f>VLOOKUP(C2583,Nomen2!$A$1:$E$34,2,0)</f>
        <v>BASSIN DE CAEN</v>
      </c>
      <c r="B2583">
        <f>VLOOKUP(C2583,Nomen2!$A$1:$E$34,3,0)</f>
        <v>28117</v>
      </c>
      <c r="C2583">
        <v>2817</v>
      </c>
      <c r="D2583" t="s">
        <v>310</v>
      </c>
      <c r="E2583">
        <v>6</v>
      </c>
    </row>
    <row r="2584" spans="1:5">
      <c r="A2584" t="str">
        <f>VLOOKUP(C2584,Nomen2!$A$1:$E$34,2,0)</f>
        <v>BASSIN DE CAEN</v>
      </c>
      <c r="B2584">
        <f>VLOOKUP(C2584,Nomen2!$A$1:$E$34,3,0)</f>
        <v>28117</v>
      </c>
      <c r="C2584">
        <v>2817</v>
      </c>
      <c r="D2584" t="s">
        <v>321</v>
      </c>
      <c r="E2584">
        <v>5</v>
      </c>
    </row>
    <row r="2585" spans="1:5">
      <c r="A2585" t="str">
        <f>VLOOKUP(C2585,Nomen2!$A$1:$E$34,2,0)</f>
        <v>BASSIN DE CAEN</v>
      </c>
      <c r="B2585">
        <f>VLOOKUP(C2585,Nomen2!$A$1:$E$34,3,0)</f>
        <v>28117</v>
      </c>
      <c r="C2585">
        <v>2817</v>
      </c>
      <c r="D2585" t="s">
        <v>497</v>
      </c>
      <c r="E2585">
        <v>5</v>
      </c>
    </row>
    <row r="2586" spans="1:5">
      <c r="A2586" t="str">
        <f>VLOOKUP(C2586,Nomen2!$A$1:$E$34,2,0)</f>
        <v>BASSIN DE CAEN</v>
      </c>
      <c r="B2586">
        <f>VLOOKUP(C2586,Nomen2!$A$1:$E$34,3,0)</f>
        <v>28117</v>
      </c>
      <c r="C2586">
        <v>2817</v>
      </c>
      <c r="D2586" t="s">
        <v>285</v>
      </c>
      <c r="E2586">
        <v>5</v>
      </c>
    </row>
    <row r="2587" spans="1:5">
      <c r="A2587" t="str">
        <f>VLOOKUP(C2587,Nomen2!$A$1:$E$34,2,0)</f>
        <v>BASSIN DE CAEN</v>
      </c>
      <c r="B2587">
        <f>VLOOKUP(C2587,Nomen2!$A$1:$E$34,3,0)</f>
        <v>28117</v>
      </c>
      <c r="C2587">
        <v>2817</v>
      </c>
      <c r="D2587" t="s">
        <v>344</v>
      </c>
      <c r="E2587">
        <v>5</v>
      </c>
    </row>
    <row r="2588" spans="1:5">
      <c r="A2588" t="str">
        <f>VLOOKUP(C2588,Nomen2!$A$1:$E$34,2,0)</f>
        <v>BASSIN DE CAEN</v>
      </c>
      <c r="B2588">
        <f>VLOOKUP(C2588,Nomen2!$A$1:$E$34,3,0)</f>
        <v>28117</v>
      </c>
      <c r="C2588">
        <v>2817</v>
      </c>
      <c r="D2588" t="s">
        <v>236</v>
      </c>
      <c r="E2588">
        <v>5</v>
      </c>
    </row>
    <row r="2589" spans="1:5">
      <c r="A2589" t="str">
        <f>VLOOKUP(C2589,Nomen2!$A$1:$E$34,2,0)</f>
        <v>BASSIN DE CAEN</v>
      </c>
      <c r="B2589">
        <f>VLOOKUP(C2589,Nomen2!$A$1:$E$34,3,0)</f>
        <v>28117</v>
      </c>
      <c r="C2589">
        <v>2817</v>
      </c>
      <c r="D2589" t="s">
        <v>274</v>
      </c>
      <c r="E2589">
        <v>5</v>
      </c>
    </row>
    <row r="2590" spans="1:5">
      <c r="A2590" t="str">
        <f>VLOOKUP(C2590,Nomen2!$A$1:$E$34,2,0)</f>
        <v>BASSIN DE CAEN</v>
      </c>
      <c r="B2590">
        <f>VLOOKUP(C2590,Nomen2!$A$1:$E$34,3,0)</f>
        <v>28117</v>
      </c>
      <c r="C2590">
        <v>2817</v>
      </c>
      <c r="D2590" t="s">
        <v>318</v>
      </c>
      <c r="E2590">
        <v>5</v>
      </c>
    </row>
    <row r="2591" spans="1:5">
      <c r="A2591" t="str">
        <f>VLOOKUP(C2591,Nomen2!$A$1:$E$34,2,0)</f>
        <v>BASSIN DE CAEN</v>
      </c>
      <c r="B2591">
        <f>VLOOKUP(C2591,Nomen2!$A$1:$E$34,3,0)</f>
        <v>28117</v>
      </c>
      <c r="C2591">
        <v>2817</v>
      </c>
      <c r="D2591" t="s">
        <v>460</v>
      </c>
      <c r="E2591">
        <v>5</v>
      </c>
    </row>
    <row r="2592" spans="1:5">
      <c r="A2592" t="str">
        <f>VLOOKUP(C2592,Nomen2!$A$1:$E$34,2,0)</f>
        <v>BASSIN DE CAEN</v>
      </c>
      <c r="B2592">
        <f>VLOOKUP(C2592,Nomen2!$A$1:$E$34,3,0)</f>
        <v>28117</v>
      </c>
      <c r="C2592">
        <v>2817</v>
      </c>
      <c r="D2592" t="s">
        <v>256</v>
      </c>
      <c r="E2592">
        <v>4</v>
      </c>
    </row>
    <row r="2593" spans="1:5">
      <c r="A2593" t="str">
        <f>VLOOKUP(C2593,Nomen2!$A$1:$E$34,2,0)</f>
        <v>BASSIN DE CAEN</v>
      </c>
      <c r="B2593">
        <f>VLOOKUP(C2593,Nomen2!$A$1:$E$34,3,0)</f>
        <v>28117</v>
      </c>
      <c r="C2593">
        <v>2817</v>
      </c>
      <c r="D2593" t="s">
        <v>258</v>
      </c>
      <c r="E2593">
        <v>4</v>
      </c>
    </row>
    <row r="2594" spans="1:5">
      <c r="A2594" t="str">
        <f>VLOOKUP(C2594,Nomen2!$A$1:$E$34,2,0)</f>
        <v>BASSIN DE CAEN</v>
      </c>
      <c r="B2594">
        <f>VLOOKUP(C2594,Nomen2!$A$1:$E$34,3,0)</f>
        <v>28117</v>
      </c>
      <c r="C2594">
        <v>2817</v>
      </c>
      <c r="D2594" t="s">
        <v>276</v>
      </c>
      <c r="E2594">
        <v>4</v>
      </c>
    </row>
    <row r="2595" spans="1:5">
      <c r="A2595" t="str">
        <f>VLOOKUP(C2595,Nomen2!$A$1:$E$34,2,0)</f>
        <v>BASSIN DE CAEN</v>
      </c>
      <c r="B2595">
        <f>VLOOKUP(C2595,Nomen2!$A$1:$E$34,3,0)</f>
        <v>28117</v>
      </c>
      <c r="C2595">
        <v>2817</v>
      </c>
      <c r="D2595" t="s">
        <v>293</v>
      </c>
      <c r="E2595">
        <v>4</v>
      </c>
    </row>
    <row r="2596" spans="1:5">
      <c r="A2596" t="str">
        <f>VLOOKUP(C2596,Nomen2!$A$1:$E$34,2,0)</f>
        <v>BASSIN DE CAEN</v>
      </c>
      <c r="B2596">
        <f>VLOOKUP(C2596,Nomen2!$A$1:$E$34,3,0)</f>
        <v>28117</v>
      </c>
      <c r="C2596">
        <v>2817</v>
      </c>
      <c r="D2596" t="s">
        <v>239</v>
      </c>
      <c r="E2596">
        <v>4</v>
      </c>
    </row>
    <row r="2597" spans="1:5">
      <c r="A2597" t="str">
        <f>VLOOKUP(C2597,Nomen2!$A$1:$E$34,2,0)</f>
        <v>BASSIN DE CAEN</v>
      </c>
      <c r="B2597">
        <f>VLOOKUP(C2597,Nomen2!$A$1:$E$34,3,0)</f>
        <v>28117</v>
      </c>
      <c r="C2597">
        <v>2817</v>
      </c>
      <c r="D2597" t="s">
        <v>306</v>
      </c>
      <c r="E2597">
        <v>4</v>
      </c>
    </row>
    <row r="2598" spans="1:5">
      <c r="A2598" t="str">
        <f>VLOOKUP(C2598,Nomen2!$A$1:$E$34,2,0)</f>
        <v>BASSIN DE CAEN</v>
      </c>
      <c r="B2598">
        <f>VLOOKUP(C2598,Nomen2!$A$1:$E$34,3,0)</f>
        <v>28117</v>
      </c>
      <c r="C2598">
        <v>2817</v>
      </c>
      <c r="D2598" t="s">
        <v>246</v>
      </c>
      <c r="E2598">
        <v>4</v>
      </c>
    </row>
    <row r="2599" spans="1:5">
      <c r="A2599" t="str">
        <f>VLOOKUP(C2599,Nomen2!$A$1:$E$34,2,0)</f>
        <v>BASSIN DE CAEN</v>
      </c>
      <c r="B2599">
        <f>VLOOKUP(C2599,Nomen2!$A$1:$E$34,3,0)</f>
        <v>28117</v>
      </c>
      <c r="C2599">
        <v>2817</v>
      </c>
      <c r="D2599" t="s">
        <v>278</v>
      </c>
      <c r="E2599">
        <v>4</v>
      </c>
    </row>
    <row r="2600" spans="1:5">
      <c r="A2600" t="str">
        <f>VLOOKUP(C2600,Nomen2!$A$1:$E$34,2,0)</f>
        <v>BASSIN DE CAEN</v>
      </c>
      <c r="B2600">
        <f>VLOOKUP(C2600,Nomen2!$A$1:$E$34,3,0)</f>
        <v>28117</v>
      </c>
      <c r="C2600">
        <v>2817</v>
      </c>
      <c r="D2600" t="s">
        <v>266</v>
      </c>
      <c r="E2600">
        <v>4</v>
      </c>
    </row>
    <row r="2601" spans="1:5">
      <c r="A2601" t="str">
        <f>VLOOKUP(C2601,Nomen2!$A$1:$E$34,2,0)</f>
        <v>BASSIN DE CAEN</v>
      </c>
      <c r="B2601">
        <f>VLOOKUP(C2601,Nomen2!$A$1:$E$34,3,0)</f>
        <v>28117</v>
      </c>
      <c r="C2601">
        <v>2817</v>
      </c>
      <c r="D2601" t="s">
        <v>317</v>
      </c>
      <c r="E2601">
        <v>4</v>
      </c>
    </row>
    <row r="2602" spans="1:5">
      <c r="A2602" t="str">
        <f>VLOOKUP(C2602,Nomen2!$A$1:$E$34,2,0)</f>
        <v>BASSIN DE CAEN</v>
      </c>
      <c r="B2602">
        <f>VLOOKUP(C2602,Nomen2!$A$1:$E$34,3,0)</f>
        <v>28117</v>
      </c>
      <c r="C2602">
        <v>2817</v>
      </c>
      <c r="D2602" t="s">
        <v>386</v>
      </c>
      <c r="E2602">
        <v>4</v>
      </c>
    </row>
    <row r="2603" spans="1:5">
      <c r="A2603" t="str">
        <f>VLOOKUP(C2603,Nomen2!$A$1:$E$34,2,0)</f>
        <v>BASSIN DE CAEN</v>
      </c>
      <c r="B2603">
        <f>VLOOKUP(C2603,Nomen2!$A$1:$E$34,3,0)</f>
        <v>28117</v>
      </c>
      <c r="C2603">
        <v>2817</v>
      </c>
      <c r="D2603" t="s">
        <v>303</v>
      </c>
      <c r="E2603">
        <v>4</v>
      </c>
    </row>
    <row r="2604" spans="1:5">
      <c r="A2604" t="str">
        <f>VLOOKUP(C2604,Nomen2!$A$1:$E$34,2,0)</f>
        <v>BASSIN DE CAEN</v>
      </c>
      <c r="B2604">
        <f>VLOOKUP(C2604,Nomen2!$A$1:$E$34,3,0)</f>
        <v>28117</v>
      </c>
      <c r="C2604">
        <v>2817</v>
      </c>
      <c r="D2604" t="s">
        <v>298</v>
      </c>
      <c r="E2604">
        <v>4</v>
      </c>
    </row>
    <row r="2605" spans="1:5">
      <c r="A2605" t="str">
        <f>VLOOKUP(C2605,Nomen2!$A$1:$E$34,2,0)</f>
        <v>BASSIN DE CAEN</v>
      </c>
      <c r="B2605">
        <f>VLOOKUP(C2605,Nomen2!$A$1:$E$34,3,0)</f>
        <v>28117</v>
      </c>
      <c r="C2605">
        <v>2817</v>
      </c>
      <c r="D2605" t="s">
        <v>361</v>
      </c>
      <c r="E2605">
        <v>4</v>
      </c>
    </row>
    <row r="2606" spans="1:5">
      <c r="A2606" t="str">
        <f>VLOOKUP(C2606,Nomen2!$A$1:$E$34,2,0)</f>
        <v>BASSIN DE CAEN</v>
      </c>
      <c r="B2606">
        <f>VLOOKUP(C2606,Nomen2!$A$1:$E$34,3,0)</f>
        <v>28117</v>
      </c>
      <c r="C2606">
        <v>2817</v>
      </c>
      <c r="D2606" t="s">
        <v>394</v>
      </c>
      <c r="E2606">
        <v>4</v>
      </c>
    </row>
    <row r="2607" spans="1:5">
      <c r="A2607" t="str">
        <f>VLOOKUP(C2607,Nomen2!$A$1:$E$34,2,0)</f>
        <v>BASSIN DE CAEN</v>
      </c>
      <c r="B2607">
        <f>VLOOKUP(C2607,Nomen2!$A$1:$E$34,3,0)</f>
        <v>28117</v>
      </c>
      <c r="C2607">
        <v>2817</v>
      </c>
      <c r="D2607" t="s">
        <v>418</v>
      </c>
      <c r="E2607">
        <v>4</v>
      </c>
    </row>
    <row r="2608" spans="1:5">
      <c r="A2608" t="str">
        <f>VLOOKUP(C2608,Nomen2!$A$1:$E$34,2,0)</f>
        <v>BASSIN DE CAEN</v>
      </c>
      <c r="B2608">
        <f>VLOOKUP(C2608,Nomen2!$A$1:$E$34,3,0)</f>
        <v>28117</v>
      </c>
      <c r="C2608">
        <v>2817</v>
      </c>
      <c r="D2608" t="s">
        <v>275</v>
      </c>
      <c r="E2608">
        <v>4</v>
      </c>
    </row>
    <row r="2609" spans="1:5">
      <c r="A2609" t="str">
        <f>VLOOKUP(C2609,Nomen2!$A$1:$E$34,2,0)</f>
        <v>BASSIN DE CAEN</v>
      </c>
      <c r="B2609">
        <f>VLOOKUP(C2609,Nomen2!$A$1:$E$34,3,0)</f>
        <v>28117</v>
      </c>
      <c r="C2609">
        <v>2817</v>
      </c>
      <c r="D2609" t="s">
        <v>365</v>
      </c>
      <c r="E2609">
        <v>3</v>
      </c>
    </row>
    <row r="2610" spans="1:5">
      <c r="A2610" t="str">
        <f>VLOOKUP(C2610,Nomen2!$A$1:$E$34,2,0)</f>
        <v>BASSIN DE CAEN</v>
      </c>
      <c r="B2610">
        <f>VLOOKUP(C2610,Nomen2!$A$1:$E$34,3,0)</f>
        <v>28117</v>
      </c>
      <c r="C2610">
        <v>2817</v>
      </c>
      <c r="D2610" t="s">
        <v>339</v>
      </c>
      <c r="E2610">
        <v>3</v>
      </c>
    </row>
    <row r="2611" spans="1:5">
      <c r="A2611" t="str">
        <f>VLOOKUP(C2611,Nomen2!$A$1:$E$34,2,0)</f>
        <v>BASSIN DE CAEN</v>
      </c>
      <c r="B2611">
        <f>VLOOKUP(C2611,Nomen2!$A$1:$E$34,3,0)</f>
        <v>28117</v>
      </c>
      <c r="C2611">
        <v>2817</v>
      </c>
      <c r="D2611" t="s">
        <v>328</v>
      </c>
      <c r="E2611">
        <v>3</v>
      </c>
    </row>
    <row r="2612" spans="1:5">
      <c r="A2612" t="str">
        <f>VLOOKUP(C2612,Nomen2!$A$1:$E$34,2,0)</f>
        <v>BASSIN DE CAEN</v>
      </c>
      <c r="B2612">
        <f>VLOOKUP(C2612,Nomen2!$A$1:$E$34,3,0)</f>
        <v>28117</v>
      </c>
      <c r="C2612">
        <v>2817</v>
      </c>
      <c r="D2612" t="s">
        <v>210</v>
      </c>
      <c r="E2612">
        <v>3</v>
      </c>
    </row>
    <row r="2613" spans="1:5">
      <c r="A2613" t="str">
        <f>VLOOKUP(C2613,Nomen2!$A$1:$E$34,2,0)</f>
        <v>BASSIN DE CAEN</v>
      </c>
      <c r="B2613">
        <f>VLOOKUP(C2613,Nomen2!$A$1:$E$34,3,0)</f>
        <v>28117</v>
      </c>
      <c r="C2613">
        <v>2817</v>
      </c>
      <c r="D2613" t="s">
        <v>368</v>
      </c>
      <c r="E2613">
        <v>3</v>
      </c>
    </row>
    <row r="2614" spans="1:5">
      <c r="A2614" t="str">
        <f>VLOOKUP(C2614,Nomen2!$A$1:$E$34,2,0)</f>
        <v>BASSIN DE CAEN</v>
      </c>
      <c r="B2614">
        <f>VLOOKUP(C2614,Nomen2!$A$1:$E$34,3,0)</f>
        <v>28117</v>
      </c>
      <c r="C2614">
        <v>2817</v>
      </c>
      <c r="D2614" t="s">
        <v>313</v>
      </c>
      <c r="E2614">
        <v>3</v>
      </c>
    </row>
    <row r="2615" spans="1:5">
      <c r="A2615" t="str">
        <f>VLOOKUP(C2615,Nomen2!$A$1:$E$34,2,0)</f>
        <v>BASSIN DE CAEN</v>
      </c>
      <c r="B2615">
        <f>VLOOKUP(C2615,Nomen2!$A$1:$E$34,3,0)</f>
        <v>28117</v>
      </c>
      <c r="C2615">
        <v>2817</v>
      </c>
      <c r="D2615" t="s">
        <v>270</v>
      </c>
      <c r="E2615">
        <v>3</v>
      </c>
    </row>
    <row r="2616" spans="1:5">
      <c r="A2616" t="str">
        <f>VLOOKUP(C2616,Nomen2!$A$1:$E$34,2,0)</f>
        <v>BASSIN DE CAEN</v>
      </c>
      <c r="B2616">
        <f>VLOOKUP(C2616,Nomen2!$A$1:$E$34,3,0)</f>
        <v>28117</v>
      </c>
      <c r="C2616">
        <v>2817</v>
      </c>
      <c r="D2616" t="s">
        <v>264</v>
      </c>
      <c r="E2616">
        <v>3</v>
      </c>
    </row>
    <row r="2617" spans="1:5">
      <c r="A2617" t="str">
        <f>VLOOKUP(C2617,Nomen2!$A$1:$E$34,2,0)</f>
        <v>BASSIN DE CAEN</v>
      </c>
      <c r="B2617">
        <f>VLOOKUP(C2617,Nomen2!$A$1:$E$34,3,0)</f>
        <v>28117</v>
      </c>
      <c r="C2617">
        <v>2817</v>
      </c>
      <c r="D2617" t="s">
        <v>436</v>
      </c>
      <c r="E2617">
        <v>3</v>
      </c>
    </row>
    <row r="2618" spans="1:5">
      <c r="A2618" t="str">
        <f>VLOOKUP(C2618,Nomen2!$A$1:$E$34,2,0)</f>
        <v>BASSIN DE CAEN</v>
      </c>
      <c r="B2618">
        <f>VLOOKUP(C2618,Nomen2!$A$1:$E$34,3,0)</f>
        <v>28117</v>
      </c>
      <c r="C2618">
        <v>2817</v>
      </c>
      <c r="D2618" t="s">
        <v>402</v>
      </c>
      <c r="E2618">
        <v>3</v>
      </c>
    </row>
    <row r="2619" spans="1:5">
      <c r="A2619" t="str">
        <f>VLOOKUP(C2619,Nomen2!$A$1:$E$34,2,0)</f>
        <v>BASSIN DE CAEN</v>
      </c>
      <c r="B2619">
        <f>VLOOKUP(C2619,Nomen2!$A$1:$E$34,3,0)</f>
        <v>28117</v>
      </c>
      <c r="C2619">
        <v>2817</v>
      </c>
      <c r="D2619" t="s">
        <v>403</v>
      </c>
      <c r="E2619">
        <v>3</v>
      </c>
    </row>
    <row r="2620" spans="1:5">
      <c r="A2620" t="str">
        <f>VLOOKUP(C2620,Nomen2!$A$1:$E$34,2,0)</f>
        <v>BASSIN DE CAEN</v>
      </c>
      <c r="B2620">
        <f>VLOOKUP(C2620,Nomen2!$A$1:$E$34,3,0)</f>
        <v>28117</v>
      </c>
      <c r="C2620">
        <v>2817</v>
      </c>
      <c r="D2620" t="s">
        <v>259</v>
      </c>
      <c r="E2620">
        <v>3</v>
      </c>
    </row>
    <row r="2621" spans="1:5">
      <c r="A2621" t="str">
        <f>VLOOKUP(C2621,Nomen2!$A$1:$E$34,2,0)</f>
        <v>BASSIN DE CAEN</v>
      </c>
      <c r="B2621">
        <f>VLOOKUP(C2621,Nomen2!$A$1:$E$34,3,0)</f>
        <v>28117</v>
      </c>
      <c r="C2621">
        <v>2817</v>
      </c>
      <c r="D2621" t="s">
        <v>208</v>
      </c>
      <c r="E2621">
        <v>3</v>
      </c>
    </row>
    <row r="2622" spans="1:5">
      <c r="A2622" t="str">
        <f>VLOOKUP(C2622,Nomen2!$A$1:$E$34,2,0)</f>
        <v>BASSIN DE CAEN</v>
      </c>
      <c r="B2622">
        <f>VLOOKUP(C2622,Nomen2!$A$1:$E$34,3,0)</f>
        <v>28117</v>
      </c>
      <c r="C2622">
        <v>2817</v>
      </c>
      <c r="D2622" t="s">
        <v>332</v>
      </c>
      <c r="E2622">
        <v>3</v>
      </c>
    </row>
    <row r="2623" spans="1:5">
      <c r="A2623" t="str">
        <f>VLOOKUP(C2623,Nomen2!$A$1:$E$34,2,0)</f>
        <v>BASSIN DE CAEN</v>
      </c>
      <c r="B2623">
        <f>VLOOKUP(C2623,Nomen2!$A$1:$E$34,3,0)</f>
        <v>28117</v>
      </c>
      <c r="C2623">
        <v>2817</v>
      </c>
      <c r="D2623" t="s">
        <v>272</v>
      </c>
      <c r="E2623">
        <v>3</v>
      </c>
    </row>
    <row r="2624" spans="1:5">
      <c r="A2624" t="str">
        <f>VLOOKUP(C2624,Nomen2!$A$1:$E$34,2,0)</f>
        <v>BASSIN DE CAEN</v>
      </c>
      <c r="B2624">
        <f>VLOOKUP(C2624,Nomen2!$A$1:$E$34,3,0)</f>
        <v>28117</v>
      </c>
      <c r="C2624">
        <v>2817</v>
      </c>
      <c r="D2624" t="s">
        <v>352</v>
      </c>
      <c r="E2624">
        <v>3</v>
      </c>
    </row>
    <row r="2625" spans="1:5">
      <c r="A2625" t="str">
        <f>VLOOKUP(C2625,Nomen2!$A$1:$E$34,2,0)</f>
        <v>BASSIN DE CAEN</v>
      </c>
      <c r="B2625">
        <f>VLOOKUP(C2625,Nomen2!$A$1:$E$34,3,0)</f>
        <v>28117</v>
      </c>
      <c r="C2625">
        <v>2817</v>
      </c>
      <c r="D2625" t="s">
        <v>573</v>
      </c>
      <c r="E2625">
        <v>3</v>
      </c>
    </row>
    <row r="2626" spans="1:5">
      <c r="A2626" t="str">
        <f>VLOOKUP(C2626,Nomen2!$A$1:$E$34,2,0)</f>
        <v>BASSIN DE CAEN</v>
      </c>
      <c r="B2626">
        <f>VLOOKUP(C2626,Nomen2!$A$1:$E$34,3,0)</f>
        <v>28117</v>
      </c>
      <c r="C2626">
        <v>2817</v>
      </c>
      <c r="D2626" t="s">
        <v>279</v>
      </c>
      <c r="E2626">
        <v>3</v>
      </c>
    </row>
    <row r="2627" spans="1:5">
      <c r="A2627" t="str">
        <f>VLOOKUP(C2627,Nomen2!$A$1:$E$34,2,0)</f>
        <v>BASSIN DE CAEN</v>
      </c>
      <c r="B2627">
        <f>VLOOKUP(C2627,Nomen2!$A$1:$E$34,3,0)</f>
        <v>28117</v>
      </c>
      <c r="C2627">
        <v>2817</v>
      </c>
      <c r="D2627" t="s">
        <v>354</v>
      </c>
      <c r="E2627">
        <v>3</v>
      </c>
    </row>
    <row r="2628" spans="1:5">
      <c r="A2628" t="str">
        <f>VLOOKUP(C2628,Nomen2!$A$1:$E$34,2,0)</f>
        <v>BASSIN DE CAEN</v>
      </c>
      <c r="B2628">
        <f>VLOOKUP(C2628,Nomen2!$A$1:$E$34,3,0)</f>
        <v>28117</v>
      </c>
      <c r="C2628">
        <v>2817</v>
      </c>
      <c r="D2628" t="s">
        <v>458</v>
      </c>
      <c r="E2628">
        <v>3</v>
      </c>
    </row>
    <row r="2629" spans="1:5">
      <c r="A2629" t="str">
        <f>VLOOKUP(C2629,Nomen2!$A$1:$E$34,2,0)</f>
        <v>BASSIN DE CAEN</v>
      </c>
      <c r="B2629">
        <f>VLOOKUP(C2629,Nomen2!$A$1:$E$34,3,0)</f>
        <v>28117</v>
      </c>
      <c r="C2629">
        <v>2817</v>
      </c>
      <c r="D2629" t="s">
        <v>384</v>
      </c>
      <c r="E2629">
        <v>3</v>
      </c>
    </row>
    <row r="2630" spans="1:5">
      <c r="A2630" t="str">
        <f>VLOOKUP(C2630,Nomen2!$A$1:$E$34,2,0)</f>
        <v>BASSIN DE CAEN</v>
      </c>
      <c r="B2630">
        <f>VLOOKUP(C2630,Nomen2!$A$1:$E$34,3,0)</f>
        <v>28117</v>
      </c>
      <c r="C2630">
        <v>2817</v>
      </c>
      <c r="D2630" t="s">
        <v>287</v>
      </c>
      <c r="E2630">
        <v>3</v>
      </c>
    </row>
    <row r="2631" spans="1:5">
      <c r="A2631" t="str">
        <f>VLOOKUP(C2631,Nomen2!$A$1:$E$34,2,0)</f>
        <v>BASSIN DE CAEN</v>
      </c>
      <c r="B2631">
        <f>VLOOKUP(C2631,Nomen2!$A$1:$E$34,3,0)</f>
        <v>28117</v>
      </c>
      <c r="C2631">
        <v>2817</v>
      </c>
      <c r="D2631" t="s">
        <v>267</v>
      </c>
      <c r="E2631">
        <v>3</v>
      </c>
    </row>
    <row r="2632" spans="1:5">
      <c r="A2632" t="str">
        <f>VLOOKUP(C2632,Nomen2!$A$1:$E$34,2,0)</f>
        <v>BASSIN DE CAEN</v>
      </c>
      <c r="B2632">
        <f>VLOOKUP(C2632,Nomen2!$A$1:$E$34,3,0)</f>
        <v>28117</v>
      </c>
      <c r="C2632">
        <v>2817</v>
      </c>
      <c r="D2632" t="s">
        <v>284</v>
      </c>
      <c r="E2632">
        <v>3</v>
      </c>
    </row>
    <row r="2633" spans="1:5">
      <c r="A2633" t="str">
        <f>VLOOKUP(C2633,Nomen2!$A$1:$E$34,2,0)</f>
        <v>BASSIN DE CAEN</v>
      </c>
      <c r="B2633">
        <f>VLOOKUP(C2633,Nomen2!$A$1:$E$34,3,0)</f>
        <v>28117</v>
      </c>
      <c r="C2633">
        <v>2817</v>
      </c>
      <c r="D2633" t="s">
        <v>324</v>
      </c>
      <c r="E2633">
        <v>3</v>
      </c>
    </row>
    <row r="2634" spans="1:5">
      <c r="A2634" t="str">
        <f>VLOOKUP(C2634,Nomen2!$A$1:$E$34,2,0)</f>
        <v>BASSIN DE CAEN</v>
      </c>
      <c r="B2634">
        <f>VLOOKUP(C2634,Nomen2!$A$1:$E$34,3,0)</f>
        <v>28117</v>
      </c>
      <c r="C2634">
        <v>2817</v>
      </c>
      <c r="D2634" t="s">
        <v>320</v>
      </c>
      <c r="E2634">
        <v>3</v>
      </c>
    </row>
    <row r="2635" spans="1:5">
      <c r="A2635" t="str">
        <f>VLOOKUP(C2635,Nomen2!$A$1:$E$34,2,0)</f>
        <v>BASSIN DE CAEN</v>
      </c>
      <c r="B2635">
        <f>VLOOKUP(C2635,Nomen2!$A$1:$E$34,3,0)</f>
        <v>28117</v>
      </c>
      <c r="C2635">
        <v>2817</v>
      </c>
      <c r="D2635" t="s">
        <v>244</v>
      </c>
      <c r="E2635">
        <v>3</v>
      </c>
    </row>
    <row r="2636" spans="1:5">
      <c r="A2636" t="str">
        <f>VLOOKUP(C2636,Nomen2!$A$1:$E$34,2,0)</f>
        <v>BASSIN DE CAEN</v>
      </c>
      <c r="B2636">
        <f>VLOOKUP(C2636,Nomen2!$A$1:$E$34,3,0)</f>
        <v>28117</v>
      </c>
      <c r="C2636">
        <v>2817</v>
      </c>
      <c r="D2636" t="s">
        <v>305</v>
      </c>
      <c r="E2636">
        <v>3</v>
      </c>
    </row>
    <row r="2637" spans="1:5">
      <c r="A2637" t="str">
        <f>VLOOKUP(C2637,Nomen2!$A$1:$E$34,2,0)</f>
        <v>BASSIN DE CAEN</v>
      </c>
      <c r="B2637">
        <f>VLOOKUP(C2637,Nomen2!$A$1:$E$34,3,0)</f>
        <v>28117</v>
      </c>
      <c r="C2637">
        <v>2817</v>
      </c>
      <c r="D2637" t="s">
        <v>338</v>
      </c>
      <c r="E2637">
        <v>3</v>
      </c>
    </row>
    <row r="2638" spans="1:5">
      <c r="A2638" t="str">
        <f>VLOOKUP(C2638,Nomen2!$A$1:$E$34,2,0)</f>
        <v>BASSIN DE CAEN</v>
      </c>
      <c r="B2638">
        <f>VLOOKUP(C2638,Nomen2!$A$1:$E$34,3,0)</f>
        <v>28117</v>
      </c>
      <c r="C2638">
        <v>2817</v>
      </c>
      <c r="D2638" t="s">
        <v>396</v>
      </c>
      <c r="E2638">
        <v>3</v>
      </c>
    </row>
    <row r="2639" spans="1:5">
      <c r="A2639" t="str">
        <f>VLOOKUP(C2639,Nomen2!$A$1:$E$34,2,0)</f>
        <v>BASSIN DE CAEN</v>
      </c>
      <c r="B2639">
        <f>VLOOKUP(C2639,Nomen2!$A$1:$E$34,3,0)</f>
        <v>28117</v>
      </c>
      <c r="C2639">
        <v>2817</v>
      </c>
      <c r="D2639" t="s">
        <v>424</v>
      </c>
      <c r="E2639">
        <v>2</v>
      </c>
    </row>
    <row r="2640" spans="1:5">
      <c r="A2640" t="str">
        <f>VLOOKUP(C2640,Nomen2!$A$1:$E$34,2,0)</f>
        <v>BASSIN DE CAEN</v>
      </c>
      <c r="B2640">
        <f>VLOOKUP(C2640,Nomen2!$A$1:$E$34,3,0)</f>
        <v>28117</v>
      </c>
      <c r="C2640">
        <v>2817</v>
      </c>
      <c r="D2640" t="s">
        <v>572</v>
      </c>
      <c r="E2640">
        <v>2</v>
      </c>
    </row>
    <row r="2641" spans="1:5">
      <c r="A2641" t="str">
        <f>VLOOKUP(C2641,Nomen2!$A$1:$E$34,2,0)</f>
        <v>BASSIN DE CAEN</v>
      </c>
      <c r="B2641">
        <f>VLOOKUP(C2641,Nomen2!$A$1:$E$34,3,0)</f>
        <v>28117</v>
      </c>
      <c r="C2641">
        <v>2817</v>
      </c>
      <c r="D2641" t="s">
        <v>340</v>
      </c>
      <c r="E2641">
        <v>2</v>
      </c>
    </row>
    <row r="2642" spans="1:5">
      <c r="A2642" t="str">
        <f>VLOOKUP(C2642,Nomen2!$A$1:$E$34,2,0)</f>
        <v>BASSIN DE CAEN</v>
      </c>
      <c r="B2642">
        <f>VLOOKUP(C2642,Nomen2!$A$1:$E$34,3,0)</f>
        <v>28117</v>
      </c>
      <c r="C2642">
        <v>2817</v>
      </c>
      <c r="D2642" t="s">
        <v>366</v>
      </c>
      <c r="E2642">
        <v>2</v>
      </c>
    </row>
    <row r="2643" spans="1:5">
      <c r="A2643" t="str">
        <f>VLOOKUP(C2643,Nomen2!$A$1:$E$34,2,0)</f>
        <v>BASSIN DE CAEN</v>
      </c>
      <c r="B2643">
        <f>VLOOKUP(C2643,Nomen2!$A$1:$E$34,3,0)</f>
        <v>28117</v>
      </c>
      <c r="C2643">
        <v>2817</v>
      </c>
      <c r="D2643" t="s">
        <v>430</v>
      </c>
      <c r="E2643">
        <v>2</v>
      </c>
    </row>
    <row r="2644" spans="1:5">
      <c r="A2644" t="str">
        <f>VLOOKUP(C2644,Nomen2!$A$1:$E$34,2,0)</f>
        <v>BASSIN DE CAEN</v>
      </c>
      <c r="B2644">
        <f>VLOOKUP(C2644,Nomen2!$A$1:$E$34,3,0)</f>
        <v>28117</v>
      </c>
      <c r="C2644">
        <v>2817</v>
      </c>
      <c r="D2644" t="s">
        <v>488</v>
      </c>
      <c r="E2644">
        <v>2</v>
      </c>
    </row>
    <row r="2645" spans="1:5">
      <c r="A2645" t="str">
        <f>VLOOKUP(C2645,Nomen2!$A$1:$E$34,2,0)</f>
        <v>BASSIN DE CAEN</v>
      </c>
      <c r="B2645">
        <f>VLOOKUP(C2645,Nomen2!$A$1:$E$34,3,0)</f>
        <v>28117</v>
      </c>
      <c r="C2645">
        <v>2817</v>
      </c>
      <c r="D2645" t="s">
        <v>369</v>
      </c>
      <c r="E2645">
        <v>2</v>
      </c>
    </row>
    <row r="2646" spans="1:5">
      <c r="A2646" t="str">
        <f>VLOOKUP(C2646,Nomen2!$A$1:$E$34,2,0)</f>
        <v>BASSIN DE CAEN</v>
      </c>
      <c r="B2646">
        <f>VLOOKUP(C2646,Nomen2!$A$1:$E$34,3,0)</f>
        <v>28117</v>
      </c>
      <c r="C2646">
        <v>2817</v>
      </c>
      <c r="D2646" t="s">
        <v>432</v>
      </c>
      <c r="E2646">
        <v>2</v>
      </c>
    </row>
    <row r="2647" spans="1:5">
      <c r="A2647" t="str">
        <f>VLOOKUP(C2647,Nomen2!$A$1:$E$34,2,0)</f>
        <v>BASSIN DE CAEN</v>
      </c>
      <c r="B2647">
        <f>VLOOKUP(C2647,Nomen2!$A$1:$E$34,3,0)</f>
        <v>28117</v>
      </c>
      <c r="C2647">
        <v>2817</v>
      </c>
      <c r="D2647" t="s">
        <v>343</v>
      </c>
      <c r="E2647">
        <v>2</v>
      </c>
    </row>
    <row r="2648" spans="1:5">
      <c r="A2648" t="str">
        <f>VLOOKUP(C2648,Nomen2!$A$1:$E$34,2,0)</f>
        <v>BASSIN DE CAEN</v>
      </c>
      <c r="B2648">
        <f>VLOOKUP(C2648,Nomen2!$A$1:$E$34,3,0)</f>
        <v>28117</v>
      </c>
      <c r="C2648">
        <v>2817</v>
      </c>
      <c r="D2648" t="s">
        <v>370</v>
      </c>
      <c r="E2648">
        <v>2</v>
      </c>
    </row>
    <row r="2649" spans="1:5">
      <c r="A2649" t="str">
        <f>VLOOKUP(C2649,Nomen2!$A$1:$E$34,2,0)</f>
        <v>BASSIN DE CAEN</v>
      </c>
      <c r="B2649">
        <f>VLOOKUP(C2649,Nomen2!$A$1:$E$34,3,0)</f>
        <v>28117</v>
      </c>
      <c r="C2649">
        <v>2817</v>
      </c>
      <c r="D2649" t="s">
        <v>245</v>
      </c>
      <c r="E2649">
        <v>2</v>
      </c>
    </row>
    <row r="2650" spans="1:5">
      <c r="A2650" t="str">
        <f>VLOOKUP(C2650,Nomen2!$A$1:$E$34,2,0)</f>
        <v>BASSIN DE CAEN</v>
      </c>
      <c r="B2650">
        <f>VLOOKUP(C2650,Nomen2!$A$1:$E$34,3,0)</f>
        <v>28117</v>
      </c>
      <c r="C2650">
        <v>2817</v>
      </c>
      <c r="D2650" t="s">
        <v>434</v>
      </c>
      <c r="E2650">
        <v>2</v>
      </c>
    </row>
    <row r="2651" spans="1:5">
      <c r="A2651" t="str">
        <f>VLOOKUP(C2651,Nomen2!$A$1:$E$34,2,0)</f>
        <v>BASSIN DE CAEN</v>
      </c>
      <c r="B2651">
        <f>VLOOKUP(C2651,Nomen2!$A$1:$E$34,3,0)</f>
        <v>28117</v>
      </c>
      <c r="C2651">
        <v>2817</v>
      </c>
      <c r="D2651" t="s">
        <v>502</v>
      </c>
      <c r="E2651">
        <v>2</v>
      </c>
    </row>
    <row r="2652" spans="1:5">
      <c r="A2652" t="str">
        <f>VLOOKUP(C2652,Nomen2!$A$1:$E$34,2,0)</f>
        <v>BASSIN DE CAEN</v>
      </c>
      <c r="B2652">
        <f>VLOOKUP(C2652,Nomen2!$A$1:$E$34,3,0)</f>
        <v>28117</v>
      </c>
      <c r="C2652">
        <v>2817</v>
      </c>
      <c r="D2652" t="s">
        <v>225</v>
      </c>
      <c r="E2652">
        <v>2</v>
      </c>
    </row>
    <row r="2653" spans="1:5">
      <c r="A2653" t="str">
        <f>VLOOKUP(C2653,Nomen2!$A$1:$E$34,2,0)</f>
        <v>BASSIN DE CAEN</v>
      </c>
      <c r="B2653">
        <f>VLOOKUP(C2653,Nomen2!$A$1:$E$34,3,0)</f>
        <v>28117</v>
      </c>
      <c r="C2653">
        <v>2817</v>
      </c>
      <c r="D2653" t="s">
        <v>271</v>
      </c>
      <c r="E2653">
        <v>2</v>
      </c>
    </row>
    <row r="2654" spans="1:5">
      <c r="A2654" t="str">
        <f>VLOOKUP(C2654,Nomen2!$A$1:$E$34,2,0)</f>
        <v>BASSIN DE CAEN</v>
      </c>
      <c r="B2654">
        <f>VLOOKUP(C2654,Nomen2!$A$1:$E$34,3,0)</f>
        <v>28117</v>
      </c>
      <c r="C2654">
        <v>2817</v>
      </c>
      <c r="D2654" t="s">
        <v>372</v>
      </c>
      <c r="E2654">
        <v>2</v>
      </c>
    </row>
    <row r="2655" spans="1:5">
      <c r="A2655" t="str">
        <f>VLOOKUP(C2655,Nomen2!$A$1:$E$34,2,0)</f>
        <v>BASSIN DE CAEN</v>
      </c>
      <c r="B2655">
        <f>VLOOKUP(C2655,Nomen2!$A$1:$E$34,3,0)</f>
        <v>28117</v>
      </c>
      <c r="C2655">
        <v>2817</v>
      </c>
      <c r="D2655" t="s">
        <v>323</v>
      </c>
      <c r="E2655">
        <v>2</v>
      </c>
    </row>
    <row r="2656" spans="1:5">
      <c r="A2656" t="str">
        <f>VLOOKUP(C2656,Nomen2!$A$1:$E$34,2,0)</f>
        <v>BASSIN DE CAEN</v>
      </c>
      <c r="B2656">
        <f>VLOOKUP(C2656,Nomen2!$A$1:$E$34,3,0)</f>
        <v>28117</v>
      </c>
      <c r="C2656">
        <v>2817</v>
      </c>
      <c r="D2656" t="s">
        <v>333</v>
      </c>
      <c r="E2656">
        <v>2</v>
      </c>
    </row>
    <row r="2657" spans="1:5">
      <c r="A2657" t="str">
        <f>VLOOKUP(C2657,Nomen2!$A$1:$E$34,2,0)</f>
        <v>BASSIN DE CAEN</v>
      </c>
      <c r="B2657">
        <f>VLOOKUP(C2657,Nomen2!$A$1:$E$34,3,0)</f>
        <v>28117</v>
      </c>
      <c r="C2657">
        <v>2817</v>
      </c>
      <c r="D2657" t="s">
        <v>347</v>
      </c>
      <c r="E2657">
        <v>2</v>
      </c>
    </row>
    <row r="2658" spans="1:5">
      <c r="A2658" t="str">
        <f>VLOOKUP(C2658,Nomen2!$A$1:$E$34,2,0)</f>
        <v>BASSIN DE CAEN</v>
      </c>
      <c r="B2658">
        <f>VLOOKUP(C2658,Nomen2!$A$1:$E$34,3,0)</f>
        <v>28117</v>
      </c>
      <c r="C2658">
        <v>2817</v>
      </c>
      <c r="D2658" t="s">
        <v>375</v>
      </c>
      <c r="E2658">
        <v>2</v>
      </c>
    </row>
    <row r="2659" spans="1:5">
      <c r="A2659" t="str">
        <f>VLOOKUP(C2659,Nomen2!$A$1:$E$34,2,0)</f>
        <v>BASSIN DE CAEN</v>
      </c>
      <c r="B2659">
        <f>VLOOKUP(C2659,Nomen2!$A$1:$E$34,3,0)</f>
        <v>28117</v>
      </c>
      <c r="C2659">
        <v>2817</v>
      </c>
      <c r="D2659" t="s">
        <v>350</v>
      </c>
      <c r="E2659">
        <v>2</v>
      </c>
    </row>
    <row r="2660" spans="1:5">
      <c r="A2660" t="str">
        <f>VLOOKUP(C2660,Nomen2!$A$1:$E$34,2,0)</f>
        <v>BASSIN DE CAEN</v>
      </c>
      <c r="B2660">
        <f>VLOOKUP(C2660,Nomen2!$A$1:$E$34,3,0)</f>
        <v>28117</v>
      </c>
      <c r="C2660">
        <v>2817</v>
      </c>
      <c r="D2660" t="s">
        <v>514</v>
      </c>
      <c r="E2660">
        <v>2</v>
      </c>
    </row>
    <row r="2661" spans="1:5">
      <c r="A2661" t="str">
        <f>VLOOKUP(C2661,Nomen2!$A$1:$E$34,2,0)</f>
        <v>BASSIN DE CAEN</v>
      </c>
      <c r="B2661">
        <f>VLOOKUP(C2661,Nomen2!$A$1:$E$34,3,0)</f>
        <v>28117</v>
      </c>
      <c r="C2661">
        <v>2817</v>
      </c>
      <c r="D2661" t="s">
        <v>650</v>
      </c>
      <c r="E2661">
        <v>2</v>
      </c>
    </row>
    <row r="2662" spans="1:5">
      <c r="A2662" t="str">
        <f>VLOOKUP(C2662,Nomen2!$A$1:$E$34,2,0)</f>
        <v>BASSIN DE CAEN</v>
      </c>
      <c r="B2662">
        <f>VLOOKUP(C2662,Nomen2!$A$1:$E$34,3,0)</f>
        <v>28117</v>
      </c>
      <c r="C2662">
        <v>2817</v>
      </c>
      <c r="D2662" t="s">
        <v>377</v>
      </c>
      <c r="E2662">
        <v>2</v>
      </c>
    </row>
    <row r="2663" spans="1:5">
      <c r="A2663" t="str">
        <f>VLOOKUP(C2663,Nomen2!$A$1:$E$34,2,0)</f>
        <v>BASSIN DE CAEN</v>
      </c>
      <c r="B2663">
        <f>VLOOKUP(C2663,Nomen2!$A$1:$E$34,3,0)</f>
        <v>28117</v>
      </c>
      <c r="C2663">
        <v>2817</v>
      </c>
      <c r="D2663" t="s">
        <v>518</v>
      </c>
      <c r="E2663">
        <v>2</v>
      </c>
    </row>
    <row r="2664" spans="1:5">
      <c r="A2664" t="str">
        <f>VLOOKUP(C2664,Nomen2!$A$1:$E$34,2,0)</f>
        <v>BASSIN DE CAEN</v>
      </c>
      <c r="B2664">
        <f>VLOOKUP(C2664,Nomen2!$A$1:$E$34,3,0)</f>
        <v>28117</v>
      </c>
      <c r="C2664">
        <v>2817</v>
      </c>
      <c r="D2664" t="s">
        <v>300</v>
      </c>
      <c r="E2664">
        <v>2</v>
      </c>
    </row>
    <row r="2665" spans="1:5">
      <c r="A2665" t="str">
        <f>VLOOKUP(C2665,Nomen2!$A$1:$E$34,2,0)</f>
        <v>BASSIN DE CAEN</v>
      </c>
      <c r="B2665">
        <f>VLOOKUP(C2665,Nomen2!$A$1:$E$34,3,0)</f>
        <v>28117</v>
      </c>
      <c r="C2665">
        <v>2817</v>
      </c>
      <c r="D2665" t="s">
        <v>301</v>
      </c>
      <c r="E2665">
        <v>2</v>
      </c>
    </row>
    <row r="2666" spans="1:5">
      <c r="A2666" t="str">
        <f>VLOOKUP(C2666,Nomen2!$A$1:$E$34,2,0)</f>
        <v>BASSIN DE CAEN</v>
      </c>
      <c r="B2666">
        <f>VLOOKUP(C2666,Nomen2!$A$1:$E$34,3,0)</f>
        <v>28117</v>
      </c>
      <c r="C2666">
        <v>2817</v>
      </c>
      <c r="D2666" t="s">
        <v>451</v>
      </c>
      <c r="E2666">
        <v>2</v>
      </c>
    </row>
    <row r="2667" spans="1:5">
      <c r="A2667" t="str">
        <f>VLOOKUP(C2667,Nomen2!$A$1:$E$34,2,0)</f>
        <v>BASSIN DE CAEN</v>
      </c>
      <c r="B2667">
        <f>VLOOKUP(C2667,Nomen2!$A$1:$E$34,3,0)</f>
        <v>28117</v>
      </c>
      <c r="C2667">
        <v>2817</v>
      </c>
      <c r="D2667" t="s">
        <v>231</v>
      </c>
      <c r="E2667">
        <v>2</v>
      </c>
    </row>
    <row r="2668" spans="1:5">
      <c r="A2668" t="str">
        <f>VLOOKUP(C2668,Nomen2!$A$1:$E$34,2,0)</f>
        <v>BASSIN DE CAEN</v>
      </c>
      <c r="B2668">
        <f>VLOOKUP(C2668,Nomen2!$A$1:$E$34,3,0)</f>
        <v>28117</v>
      </c>
      <c r="C2668">
        <v>2817</v>
      </c>
      <c r="D2668" t="s">
        <v>380</v>
      </c>
      <c r="E2668">
        <v>2</v>
      </c>
    </row>
    <row r="2669" spans="1:5">
      <c r="A2669" t="str">
        <f>VLOOKUP(C2669,Nomen2!$A$1:$E$34,2,0)</f>
        <v>BASSIN DE CAEN</v>
      </c>
      <c r="B2669">
        <f>VLOOKUP(C2669,Nomen2!$A$1:$E$34,3,0)</f>
        <v>28117</v>
      </c>
      <c r="C2669">
        <v>2817</v>
      </c>
      <c r="D2669" t="s">
        <v>409</v>
      </c>
      <c r="E2669">
        <v>2</v>
      </c>
    </row>
    <row r="2670" spans="1:5">
      <c r="A2670" t="str">
        <f>VLOOKUP(C2670,Nomen2!$A$1:$E$34,2,0)</f>
        <v>BASSIN DE CAEN</v>
      </c>
      <c r="B2670">
        <f>VLOOKUP(C2670,Nomen2!$A$1:$E$34,3,0)</f>
        <v>28117</v>
      </c>
      <c r="C2670">
        <v>2817</v>
      </c>
      <c r="D2670" t="s">
        <v>281</v>
      </c>
      <c r="E2670">
        <v>2</v>
      </c>
    </row>
    <row r="2671" spans="1:5">
      <c r="A2671" t="str">
        <f>VLOOKUP(C2671,Nomen2!$A$1:$E$34,2,0)</f>
        <v>BASSIN DE CAEN</v>
      </c>
      <c r="B2671">
        <f>VLOOKUP(C2671,Nomen2!$A$1:$E$34,3,0)</f>
        <v>28117</v>
      </c>
      <c r="C2671">
        <v>2817</v>
      </c>
      <c r="D2671" t="s">
        <v>242</v>
      </c>
      <c r="E2671">
        <v>2</v>
      </c>
    </row>
    <row r="2672" spans="1:5">
      <c r="A2672" t="str">
        <f>VLOOKUP(C2672,Nomen2!$A$1:$E$34,2,0)</f>
        <v>BASSIN DE CAEN</v>
      </c>
      <c r="B2672">
        <f>VLOOKUP(C2672,Nomen2!$A$1:$E$34,3,0)</f>
        <v>28117</v>
      </c>
      <c r="C2672">
        <v>2817</v>
      </c>
      <c r="D2672" t="s">
        <v>383</v>
      </c>
      <c r="E2672">
        <v>2</v>
      </c>
    </row>
    <row r="2673" spans="1:5">
      <c r="A2673" t="str">
        <f>VLOOKUP(C2673,Nomen2!$A$1:$E$34,2,0)</f>
        <v>BASSIN DE CAEN</v>
      </c>
      <c r="B2673">
        <f>VLOOKUP(C2673,Nomen2!$A$1:$E$34,3,0)</f>
        <v>28117</v>
      </c>
      <c r="C2673">
        <v>2817</v>
      </c>
      <c r="D2673" t="s">
        <v>529</v>
      </c>
      <c r="E2673">
        <v>2</v>
      </c>
    </row>
    <row r="2674" spans="1:5">
      <c r="A2674" t="str">
        <f>VLOOKUP(C2674,Nomen2!$A$1:$E$34,2,0)</f>
        <v>BASSIN DE CAEN</v>
      </c>
      <c r="B2674">
        <f>VLOOKUP(C2674,Nomen2!$A$1:$E$34,3,0)</f>
        <v>28117</v>
      </c>
      <c r="C2674">
        <v>2817</v>
      </c>
      <c r="D2674" t="s">
        <v>566</v>
      </c>
      <c r="E2674">
        <v>2</v>
      </c>
    </row>
    <row r="2675" spans="1:5">
      <c r="A2675" t="str">
        <f>VLOOKUP(C2675,Nomen2!$A$1:$E$34,2,0)</f>
        <v>BASSIN DE CAEN</v>
      </c>
      <c r="B2675">
        <f>VLOOKUP(C2675,Nomen2!$A$1:$E$34,3,0)</f>
        <v>28117</v>
      </c>
      <c r="C2675">
        <v>2817</v>
      </c>
      <c r="D2675" t="s">
        <v>387</v>
      </c>
      <c r="E2675">
        <v>2</v>
      </c>
    </row>
    <row r="2676" spans="1:5">
      <c r="A2676" t="str">
        <f>VLOOKUP(C2676,Nomen2!$A$1:$E$34,2,0)</f>
        <v>BASSIN DE CAEN</v>
      </c>
      <c r="B2676">
        <f>VLOOKUP(C2676,Nomen2!$A$1:$E$34,3,0)</f>
        <v>28117</v>
      </c>
      <c r="C2676">
        <v>2817</v>
      </c>
      <c r="D2676" t="s">
        <v>308</v>
      </c>
      <c r="E2676">
        <v>2</v>
      </c>
    </row>
    <row r="2677" spans="1:5">
      <c r="A2677" t="str">
        <f>VLOOKUP(C2677,Nomen2!$A$1:$E$34,2,0)</f>
        <v>BASSIN DE CAEN</v>
      </c>
      <c r="B2677">
        <f>VLOOKUP(C2677,Nomen2!$A$1:$E$34,3,0)</f>
        <v>28117</v>
      </c>
      <c r="C2677">
        <v>2817</v>
      </c>
      <c r="D2677" t="s">
        <v>355</v>
      </c>
      <c r="E2677">
        <v>2</v>
      </c>
    </row>
    <row r="2678" spans="1:5">
      <c r="A2678" t="str">
        <f>VLOOKUP(C2678,Nomen2!$A$1:$E$34,2,0)</f>
        <v>BASSIN DE CAEN</v>
      </c>
      <c r="B2678">
        <f>VLOOKUP(C2678,Nomen2!$A$1:$E$34,3,0)</f>
        <v>28117</v>
      </c>
      <c r="C2678">
        <v>2817</v>
      </c>
      <c r="D2678" t="s">
        <v>538</v>
      </c>
      <c r="E2678">
        <v>2</v>
      </c>
    </row>
    <row r="2679" spans="1:5">
      <c r="A2679" t="str">
        <f>VLOOKUP(C2679,Nomen2!$A$1:$E$34,2,0)</f>
        <v>BASSIN DE CAEN</v>
      </c>
      <c r="B2679">
        <f>VLOOKUP(C2679,Nomen2!$A$1:$E$34,3,0)</f>
        <v>28117</v>
      </c>
      <c r="C2679">
        <v>2817</v>
      </c>
      <c r="D2679" t="s">
        <v>412</v>
      </c>
      <c r="E2679">
        <v>2</v>
      </c>
    </row>
    <row r="2680" spans="1:5">
      <c r="A2680" t="str">
        <f>VLOOKUP(C2680,Nomen2!$A$1:$E$34,2,0)</f>
        <v>BASSIN DE CAEN</v>
      </c>
      <c r="B2680">
        <f>VLOOKUP(C2680,Nomen2!$A$1:$E$34,3,0)</f>
        <v>28117</v>
      </c>
      <c r="C2680">
        <v>2817</v>
      </c>
      <c r="D2680" t="s">
        <v>463</v>
      </c>
      <c r="E2680">
        <v>2</v>
      </c>
    </row>
    <row r="2681" spans="1:5">
      <c r="A2681" t="str">
        <f>VLOOKUP(C2681,Nomen2!$A$1:$E$34,2,0)</f>
        <v>BASSIN DE CAEN</v>
      </c>
      <c r="B2681">
        <f>VLOOKUP(C2681,Nomen2!$A$1:$E$34,3,0)</f>
        <v>28117</v>
      </c>
      <c r="C2681">
        <v>2817</v>
      </c>
      <c r="D2681" t="s">
        <v>413</v>
      </c>
      <c r="E2681">
        <v>2</v>
      </c>
    </row>
    <row r="2682" spans="1:5">
      <c r="A2682" t="str">
        <f>VLOOKUP(C2682,Nomen2!$A$1:$E$34,2,0)</f>
        <v>BASSIN DE CAEN</v>
      </c>
      <c r="B2682">
        <f>VLOOKUP(C2682,Nomen2!$A$1:$E$34,3,0)</f>
        <v>28117</v>
      </c>
      <c r="C2682">
        <v>2817</v>
      </c>
      <c r="D2682" t="s">
        <v>567</v>
      </c>
      <c r="E2682">
        <v>2</v>
      </c>
    </row>
    <row r="2683" spans="1:5">
      <c r="A2683" t="str">
        <f>VLOOKUP(C2683,Nomen2!$A$1:$E$34,2,0)</f>
        <v>BASSIN DE CAEN</v>
      </c>
      <c r="B2683">
        <f>VLOOKUP(C2683,Nomen2!$A$1:$E$34,3,0)</f>
        <v>28117</v>
      </c>
      <c r="C2683">
        <v>2817</v>
      </c>
      <c r="D2683" t="s">
        <v>466</v>
      </c>
      <c r="E2683">
        <v>2</v>
      </c>
    </row>
    <row r="2684" spans="1:5">
      <c r="A2684" t="str">
        <f>VLOOKUP(C2684,Nomen2!$A$1:$E$34,2,0)</f>
        <v>BASSIN DE CAEN</v>
      </c>
      <c r="B2684">
        <f>VLOOKUP(C2684,Nomen2!$A$1:$E$34,3,0)</f>
        <v>28117</v>
      </c>
      <c r="C2684">
        <v>2817</v>
      </c>
      <c r="D2684" t="s">
        <v>304</v>
      </c>
      <c r="E2684">
        <v>2</v>
      </c>
    </row>
    <row r="2685" spans="1:5">
      <c r="A2685" t="str">
        <f>VLOOKUP(C2685,Nomen2!$A$1:$E$34,2,0)</f>
        <v>BASSIN DE CAEN</v>
      </c>
      <c r="B2685">
        <f>VLOOKUP(C2685,Nomen2!$A$1:$E$34,3,0)</f>
        <v>28117</v>
      </c>
      <c r="C2685">
        <v>2817</v>
      </c>
      <c r="D2685" t="s">
        <v>467</v>
      </c>
      <c r="E2685">
        <v>2</v>
      </c>
    </row>
    <row r="2686" spans="1:5">
      <c r="A2686" t="str">
        <f>VLOOKUP(C2686,Nomen2!$A$1:$E$34,2,0)</f>
        <v>BASSIN DE CAEN</v>
      </c>
      <c r="B2686">
        <f>VLOOKUP(C2686,Nomen2!$A$1:$E$34,3,0)</f>
        <v>28117</v>
      </c>
      <c r="C2686">
        <v>2817</v>
      </c>
      <c r="D2686" t="s">
        <v>472</v>
      </c>
      <c r="E2686">
        <v>2</v>
      </c>
    </row>
    <row r="2687" spans="1:5">
      <c r="A2687" t="str">
        <f>VLOOKUP(C2687,Nomen2!$A$1:$E$34,2,0)</f>
        <v>BASSIN DE CAEN</v>
      </c>
      <c r="B2687">
        <f>VLOOKUP(C2687,Nomen2!$A$1:$E$34,3,0)</f>
        <v>28117</v>
      </c>
      <c r="C2687">
        <v>2817</v>
      </c>
      <c r="D2687" t="s">
        <v>474</v>
      </c>
      <c r="E2687">
        <v>1</v>
      </c>
    </row>
    <row r="2688" spans="1:5">
      <c r="A2688" t="str">
        <f>VLOOKUP(C2688,Nomen2!$A$1:$E$34,2,0)</f>
        <v>BASSIN DE CAEN</v>
      </c>
      <c r="B2688">
        <f>VLOOKUP(C2688,Nomen2!$A$1:$E$34,3,0)</f>
        <v>28117</v>
      </c>
      <c r="C2688">
        <v>2817</v>
      </c>
      <c r="D2688" t="s">
        <v>590</v>
      </c>
      <c r="E2688">
        <v>1</v>
      </c>
    </row>
    <row r="2689" spans="1:5">
      <c r="A2689" t="str">
        <f>VLOOKUP(C2689,Nomen2!$A$1:$E$34,2,0)</f>
        <v>BASSIN DE CAEN</v>
      </c>
      <c r="B2689">
        <f>VLOOKUP(C2689,Nomen2!$A$1:$E$34,3,0)</f>
        <v>28117</v>
      </c>
      <c r="C2689">
        <v>2817</v>
      </c>
      <c r="D2689" t="s">
        <v>571</v>
      </c>
      <c r="E2689">
        <v>1</v>
      </c>
    </row>
    <row r="2690" spans="1:5">
      <c r="A2690" t="str">
        <f>VLOOKUP(C2690,Nomen2!$A$1:$E$34,2,0)</f>
        <v>BASSIN DE CAEN</v>
      </c>
      <c r="B2690">
        <f>VLOOKUP(C2690,Nomen2!$A$1:$E$34,3,0)</f>
        <v>28117</v>
      </c>
      <c r="C2690">
        <v>2817</v>
      </c>
      <c r="D2690" t="s">
        <v>480</v>
      </c>
      <c r="E2690">
        <v>1</v>
      </c>
    </row>
    <row r="2691" spans="1:5">
      <c r="A2691" t="str">
        <f>VLOOKUP(C2691,Nomen2!$A$1:$E$34,2,0)</f>
        <v>BASSIN DE CAEN</v>
      </c>
      <c r="B2691">
        <f>VLOOKUP(C2691,Nomen2!$A$1:$E$34,3,0)</f>
        <v>28117</v>
      </c>
      <c r="C2691">
        <v>2817</v>
      </c>
      <c r="D2691" t="s">
        <v>711</v>
      </c>
      <c r="E2691">
        <v>1</v>
      </c>
    </row>
    <row r="2692" spans="1:5">
      <c r="A2692" t="str">
        <f>VLOOKUP(C2692,Nomen2!$A$1:$E$34,2,0)</f>
        <v>BASSIN DE CAEN</v>
      </c>
      <c r="B2692">
        <f>VLOOKUP(C2692,Nomen2!$A$1:$E$34,3,0)</f>
        <v>28117</v>
      </c>
      <c r="C2692">
        <v>2817</v>
      </c>
      <c r="D2692" t="s">
        <v>341</v>
      </c>
      <c r="E2692">
        <v>1</v>
      </c>
    </row>
    <row r="2693" spans="1:5">
      <c r="A2693" t="str">
        <f>VLOOKUP(C2693,Nomen2!$A$1:$E$34,2,0)</f>
        <v>BASSIN DE CAEN</v>
      </c>
      <c r="B2693">
        <f>VLOOKUP(C2693,Nomen2!$A$1:$E$34,3,0)</f>
        <v>28117</v>
      </c>
      <c r="C2693">
        <v>2817</v>
      </c>
      <c r="D2693" t="s">
        <v>427</v>
      </c>
      <c r="E2693">
        <v>1</v>
      </c>
    </row>
    <row r="2694" spans="1:5">
      <c r="A2694" t="str">
        <f>VLOOKUP(C2694,Nomen2!$A$1:$E$34,2,0)</f>
        <v>BASSIN DE CAEN</v>
      </c>
      <c r="B2694">
        <f>VLOOKUP(C2694,Nomen2!$A$1:$E$34,3,0)</f>
        <v>28117</v>
      </c>
      <c r="C2694">
        <v>2817</v>
      </c>
      <c r="D2694" t="s">
        <v>741</v>
      </c>
      <c r="E2694">
        <v>1</v>
      </c>
    </row>
    <row r="2695" spans="1:5">
      <c r="A2695" t="str">
        <f>VLOOKUP(C2695,Nomen2!$A$1:$E$34,2,0)</f>
        <v>BASSIN DE CAEN</v>
      </c>
      <c r="B2695">
        <f>VLOOKUP(C2695,Nomen2!$A$1:$E$34,3,0)</f>
        <v>28117</v>
      </c>
      <c r="C2695">
        <v>2817</v>
      </c>
      <c r="D2695" t="s">
        <v>487</v>
      </c>
      <c r="E2695">
        <v>1</v>
      </c>
    </row>
    <row r="2696" spans="1:5">
      <c r="A2696" t="str">
        <f>VLOOKUP(C2696,Nomen2!$A$1:$E$34,2,0)</f>
        <v>BASSIN DE CAEN</v>
      </c>
      <c r="B2696">
        <f>VLOOKUP(C2696,Nomen2!$A$1:$E$34,3,0)</f>
        <v>28117</v>
      </c>
      <c r="C2696">
        <v>2817</v>
      </c>
      <c r="D2696" t="s">
        <v>399</v>
      </c>
      <c r="E2696">
        <v>1</v>
      </c>
    </row>
    <row r="2697" spans="1:5">
      <c r="A2697" t="str">
        <f>VLOOKUP(C2697,Nomen2!$A$1:$E$34,2,0)</f>
        <v>BASSIN DE CAEN</v>
      </c>
      <c r="B2697">
        <f>VLOOKUP(C2697,Nomen2!$A$1:$E$34,3,0)</f>
        <v>28117</v>
      </c>
      <c r="C2697">
        <v>2817</v>
      </c>
      <c r="D2697" t="s">
        <v>584</v>
      </c>
      <c r="E2697">
        <v>1</v>
      </c>
    </row>
    <row r="2698" spans="1:5">
      <c r="A2698" t="str">
        <f>VLOOKUP(C2698,Nomen2!$A$1:$E$34,2,0)</f>
        <v>BASSIN DE CAEN</v>
      </c>
      <c r="B2698">
        <f>VLOOKUP(C2698,Nomen2!$A$1:$E$34,3,0)</f>
        <v>28117</v>
      </c>
      <c r="C2698">
        <v>2817</v>
      </c>
      <c r="D2698" t="s">
        <v>342</v>
      </c>
      <c r="E2698">
        <v>1</v>
      </c>
    </row>
    <row r="2699" spans="1:5">
      <c r="A2699" t="str">
        <f>VLOOKUP(C2699,Nomen2!$A$1:$E$34,2,0)</f>
        <v>BASSIN DE CAEN</v>
      </c>
      <c r="B2699">
        <f>VLOOKUP(C2699,Nomen2!$A$1:$E$34,3,0)</f>
        <v>28117</v>
      </c>
      <c r="C2699">
        <v>2817</v>
      </c>
      <c r="D2699" t="s">
        <v>329</v>
      </c>
      <c r="E2699">
        <v>1</v>
      </c>
    </row>
    <row r="2700" spans="1:5">
      <c r="A2700" t="str">
        <f>VLOOKUP(C2700,Nomen2!$A$1:$E$34,2,0)</f>
        <v>BASSIN DE CAEN</v>
      </c>
      <c r="B2700">
        <f>VLOOKUP(C2700,Nomen2!$A$1:$E$34,3,0)</f>
        <v>28117</v>
      </c>
      <c r="C2700">
        <v>2817</v>
      </c>
      <c r="D2700" t="s">
        <v>322</v>
      </c>
      <c r="E2700">
        <v>1</v>
      </c>
    </row>
    <row r="2701" spans="1:5">
      <c r="A2701" t="str">
        <f>VLOOKUP(C2701,Nomen2!$A$1:$E$34,2,0)</f>
        <v>BASSIN DE CAEN</v>
      </c>
      <c r="B2701">
        <f>VLOOKUP(C2701,Nomen2!$A$1:$E$34,3,0)</f>
        <v>28117</v>
      </c>
      <c r="C2701">
        <v>2817</v>
      </c>
      <c r="D2701" t="s">
        <v>401</v>
      </c>
      <c r="E2701">
        <v>1</v>
      </c>
    </row>
    <row r="2702" spans="1:5">
      <c r="A2702" t="str">
        <f>VLOOKUP(C2702,Nomen2!$A$1:$E$34,2,0)</f>
        <v>BASSIN DE CAEN</v>
      </c>
      <c r="B2702">
        <f>VLOOKUP(C2702,Nomen2!$A$1:$E$34,3,0)</f>
        <v>28117</v>
      </c>
      <c r="C2702">
        <v>2817</v>
      </c>
      <c r="D2702" t="s">
        <v>491</v>
      </c>
      <c r="E2702">
        <v>1</v>
      </c>
    </row>
    <row r="2703" spans="1:5">
      <c r="A2703" t="str">
        <f>VLOOKUP(C2703,Nomen2!$A$1:$E$34,2,0)</f>
        <v>BASSIN DE CAEN</v>
      </c>
      <c r="B2703">
        <f>VLOOKUP(C2703,Nomen2!$A$1:$E$34,3,0)</f>
        <v>28117</v>
      </c>
      <c r="C2703">
        <v>2817</v>
      </c>
      <c r="D2703" t="s">
        <v>493</v>
      </c>
      <c r="E2703">
        <v>1</v>
      </c>
    </row>
    <row r="2704" spans="1:5">
      <c r="A2704" t="str">
        <f>VLOOKUP(C2704,Nomen2!$A$1:$E$34,2,0)</f>
        <v>BASSIN DE CAEN</v>
      </c>
      <c r="B2704">
        <f>VLOOKUP(C2704,Nomen2!$A$1:$E$34,3,0)</f>
        <v>28117</v>
      </c>
      <c r="C2704">
        <v>2817</v>
      </c>
      <c r="D2704" t="s">
        <v>498</v>
      </c>
      <c r="E2704">
        <v>1</v>
      </c>
    </row>
    <row r="2705" spans="1:5">
      <c r="A2705" t="str">
        <f>VLOOKUP(C2705,Nomen2!$A$1:$E$34,2,0)</f>
        <v>BASSIN DE CAEN</v>
      </c>
      <c r="B2705">
        <f>VLOOKUP(C2705,Nomen2!$A$1:$E$34,3,0)</f>
        <v>28117</v>
      </c>
      <c r="C2705">
        <v>2817</v>
      </c>
      <c r="D2705" t="s">
        <v>576</v>
      </c>
      <c r="E2705">
        <v>1</v>
      </c>
    </row>
    <row r="2706" spans="1:5">
      <c r="A2706" t="str">
        <f>VLOOKUP(C2706,Nomen2!$A$1:$E$34,2,0)</f>
        <v>BASSIN DE CAEN</v>
      </c>
      <c r="B2706">
        <f>VLOOKUP(C2706,Nomen2!$A$1:$E$34,3,0)</f>
        <v>28117</v>
      </c>
      <c r="C2706">
        <v>2817</v>
      </c>
      <c r="D2706" t="s">
        <v>594</v>
      </c>
      <c r="E2706">
        <v>1</v>
      </c>
    </row>
    <row r="2707" spans="1:5">
      <c r="A2707" t="str">
        <f>VLOOKUP(C2707,Nomen2!$A$1:$E$34,2,0)</f>
        <v>BASSIN DE CAEN</v>
      </c>
      <c r="B2707">
        <f>VLOOKUP(C2707,Nomen2!$A$1:$E$34,3,0)</f>
        <v>28117</v>
      </c>
      <c r="C2707">
        <v>2817</v>
      </c>
      <c r="D2707" t="s">
        <v>331</v>
      </c>
      <c r="E2707">
        <v>1</v>
      </c>
    </row>
    <row r="2708" spans="1:5">
      <c r="A2708" t="str">
        <f>VLOOKUP(C2708,Nomen2!$A$1:$E$34,2,0)</f>
        <v>BASSIN DE CAEN</v>
      </c>
      <c r="B2708">
        <f>VLOOKUP(C2708,Nomen2!$A$1:$E$34,3,0)</f>
        <v>28117</v>
      </c>
      <c r="C2708">
        <v>2817</v>
      </c>
      <c r="D2708" t="s">
        <v>315</v>
      </c>
      <c r="E2708">
        <v>1</v>
      </c>
    </row>
    <row r="2709" spans="1:5">
      <c r="A2709" t="str">
        <f>VLOOKUP(C2709,Nomen2!$A$1:$E$34,2,0)</f>
        <v>BASSIN DE CAEN</v>
      </c>
      <c r="B2709">
        <f>VLOOKUP(C2709,Nomen2!$A$1:$E$34,3,0)</f>
        <v>28117</v>
      </c>
      <c r="C2709">
        <v>2817</v>
      </c>
      <c r="D2709" t="s">
        <v>294</v>
      </c>
      <c r="E2709">
        <v>1</v>
      </c>
    </row>
    <row r="2710" spans="1:5">
      <c r="A2710" t="str">
        <f>VLOOKUP(C2710,Nomen2!$A$1:$E$34,2,0)</f>
        <v>BASSIN DE CAEN</v>
      </c>
      <c r="B2710">
        <f>VLOOKUP(C2710,Nomen2!$A$1:$E$34,3,0)</f>
        <v>28117</v>
      </c>
      <c r="C2710">
        <v>2817</v>
      </c>
      <c r="D2710" t="s">
        <v>585</v>
      </c>
      <c r="E2710">
        <v>1</v>
      </c>
    </row>
    <row r="2711" spans="1:5">
      <c r="A2711" t="str">
        <f>VLOOKUP(C2711,Nomen2!$A$1:$E$34,2,0)</f>
        <v>BASSIN DE CAEN</v>
      </c>
      <c r="B2711">
        <f>VLOOKUP(C2711,Nomen2!$A$1:$E$34,3,0)</f>
        <v>28117</v>
      </c>
      <c r="C2711">
        <v>2817</v>
      </c>
      <c r="D2711" t="s">
        <v>249</v>
      </c>
      <c r="E2711">
        <v>1</v>
      </c>
    </row>
    <row r="2712" spans="1:5">
      <c r="A2712" t="str">
        <f>VLOOKUP(C2712,Nomen2!$A$1:$E$34,2,0)</f>
        <v>BASSIN DE CAEN</v>
      </c>
      <c r="B2712">
        <f>VLOOKUP(C2712,Nomen2!$A$1:$E$34,3,0)</f>
        <v>28117</v>
      </c>
      <c r="C2712">
        <v>2817</v>
      </c>
      <c r="D2712" t="s">
        <v>442</v>
      </c>
      <c r="E2712">
        <v>1</v>
      </c>
    </row>
    <row r="2713" spans="1:5">
      <c r="A2713" t="str">
        <f>VLOOKUP(C2713,Nomen2!$A$1:$E$34,2,0)</f>
        <v>BASSIN DE CAEN</v>
      </c>
      <c r="B2713">
        <f>VLOOKUP(C2713,Nomen2!$A$1:$E$34,3,0)</f>
        <v>28117</v>
      </c>
      <c r="C2713">
        <v>2817</v>
      </c>
      <c r="D2713" t="s">
        <v>404</v>
      </c>
      <c r="E2713">
        <v>1</v>
      </c>
    </row>
    <row r="2714" spans="1:5">
      <c r="A2714" t="str">
        <f>VLOOKUP(C2714,Nomen2!$A$1:$E$34,2,0)</f>
        <v>BASSIN DE CAEN</v>
      </c>
      <c r="B2714">
        <f>VLOOKUP(C2714,Nomen2!$A$1:$E$34,3,0)</f>
        <v>28117</v>
      </c>
      <c r="C2714">
        <v>2817</v>
      </c>
      <c r="D2714" t="s">
        <v>227</v>
      </c>
      <c r="E2714">
        <v>1</v>
      </c>
    </row>
    <row r="2715" spans="1:5">
      <c r="A2715" t="str">
        <f>VLOOKUP(C2715,Nomen2!$A$1:$E$34,2,0)</f>
        <v>BASSIN DE CAEN</v>
      </c>
      <c r="B2715">
        <f>VLOOKUP(C2715,Nomen2!$A$1:$E$34,3,0)</f>
        <v>28117</v>
      </c>
      <c r="C2715">
        <v>2817</v>
      </c>
      <c r="D2715" t="s">
        <v>508</v>
      </c>
      <c r="E2715">
        <v>1</v>
      </c>
    </row>
    <row r="2716" spans="1:5">
      <c r="A2716" t="str">
        <f>VLOOKUP(C2716,Nomen2!$A$1:$E$34,2,0)</f>
        <v>BASSIN DE CAEN</v>
      </c>
      <c r="B2716">
        <f>VLOOKUP(C2716,Nomen2!$A$1:$E$34,3,0)</f>
        <v>28117</v>
      </c>
      <c r="C2716">
        <v>2817</v>
      </c>
      <c r="D2716" t="s">
        <v>405</v>
      </c>
      <c r="E2716">
        <v>1</v>
      </c>
    </row>
    <row r="2717" spans="1:5">
      <c r="A2717" t="str">
        <f>VLOOKUP(C2717,Nomen2!$A$1:$E$34,2,0)</f>
        <v>BASSIN DE CAEN</v>
      </c>
      <c r="B2717">
        <f>VLOOKUP(C2717,Nomen2!$A$1:$E$34,3,0)</f>
        <v>28117</v>
      </c>
      <c r="C2717">
        <v>2817</v>
      </c>
      <c r="D2717" t="s">
        <v>260</v>
      </c>
      <c r="E2717">
        <v>1</v>
      </c>
    </row>
    <row r="2718" spans="1:5">
      <c r="A2718" t="str">
        <f>VLOOKUP(C2718,Nomen2!$A$1:$E$34,2,0)</f>
        <v>BASSIN DE CAEN</v>
      </c>
      <c r="B2718">
        <f>VLOOKUP(C2718,Nomen2!$A$1:$E$34,3,0)</f>
        <v>28117</v>
      </c>
      <c r="C2718">
        <v>2817</v>
      </c>
      <c r="D2718" t="s">
        <v>443</v>
      </c>
      <c r="E2718">
        <v>1</v>
      </c>
    </row>
    <row r="2719" spans="1:5">
      <c r="A2719" t="str">
        <f>VLOOKUP(C2719,Nomen2!$A$1:$E$34,2,0)</f>
        <v>BASSIN DE CAEN</v>
      </c>
      <c r="B2719">
        <f>VLOOKUP(C2719,Nomen2!$A$1:$E$34,3,0)</f>
        <v>28117</v>
      </c>
      <c r="C2719">
        <v>2817</v>
      </c>
      <c r="D2719" t="s">
        <v>512</v>
      </c>
      <c r="E2719">
        <v>1</v>
      </c>
    </row>
    <row r="2720" spans="1:5">
      <c r="A2720" t="str">
        <f>VLOOKUP(C2720,Nomen2!$A$1:$E$34,2,0)</f>
        <v>BASSIN DE CAEN</v>
      </c>
      <c r="B2720">
        <f>VLOOKUP(C2720,Nomen2!$A$1:$E$34,3,0)</f>
        <v>28117</v>
      </c>
      <c r="C2720">
        <v>2817</v>
      </c>
      <c r="D2720" t="s">
        <v>349</v>
      </c>
      <c r="E2720">
        <v>1</v>
      </c>
    </row>
    <row r="2721" spans="1:5">
      <c r="A2721" t="str">
        <f>VLOOKUP(C2721,Nomen2!$A$1:$E$34,2,0)</f>
        <v>BASSIN DE CAEN</v>
      </c>
      <c r="B2721">
        <f>VLOOKUP(C2721,Nomen2!$A$1:$E$34,3,0)</f>
        <v>28117</v>
      </c>
      <c r="C2721">
        <v>2817</v>
      </c>
      <c r="D2721" t="s">
        <v>376</v>
      </c>
      <c r="E2721">
        <v>1</v>
      </c>
    </row>
    <row r="2722" spans="1:5">
      <c r="A2722" t="str">
        <f>VLOOKUP(C2722,Nomen2!$A$1:$E$34,2,0)</f>
        <v>BASSIN DE CAEN</v>
      </c>
      <c r="B2722">
        <f>VLOOKUP(C2722,Nomen2!$A$1:$E$34,3,0)</f>
        <v>28117</v>
      </c>
      <c r="C2722">
        <v>2817</v>
      </c>
      <c r="D2722" t="s">
        <v>513</v>
      </c>
      <c r="E2722">
        <v>1</v>
      </c>
    </row>
    <row r="2723" spans="1:5">
      <c r="A2723" t="str">
        <f>VLOOKUP(C2723,Nomen2!$A$1:$E$34,2,0)</f>
        <v>BASSIN DE CAEN</v>
      </c>
      <c r="B2723">
        <f>VLOOKUP(C2723,Nomen2!$A$1:$E$34,3,0)</f>
        <v>28117</v>
      </c>
      <c r="C2723">
        <v>2817</v>
      </c>
      <c r="D2723" t="s">
        <v>578</v>
      </c>
      <c r="E2723">
        <v>1</v>
      </c>
    </row>
    <row r="2724" spans="1:5">
      <c r="A2724" t="str">
        <f>VLOOKUP(C2724,Nomen2!$A$1:$E$34,2,0)</f>
        <v>BASSIN DE CAEN</v>
      </c>
      <c r="B2724">
        <f>VLOOKUP(C2724,Nomen2!$A$1:$E$34,3,0)</f>
        <v>28117</v>
      </c>
      <c r="C2724">
        <v>2817</v>
      </c>
      <c r="D2724" t="s">
        <v>444</v>
      </c>
      <c r="E2724">
        <v>1</v>
      </c>
    </row>
    <row r="2725" spans="1:5">
      <c r="A2725" t="str">
        <f>VLOOKUP(C2725,Nomen2!$A$1:$E$34,2,0)</f>
        <v>BASSIN DE CAEN</v>
      </c>
      <c r="B2725">
        <f>VLOOKUP(C2725,Nomen2!$A$1:$E$34,3,0)</f>
        <v>28117</v>
      </c>
      <c r="C2725">
        <v>2817</v>
      </c>
      <c r="D2725" t="s">
        <v>445</v>
      </c>
      <c r="E2725">
        <v>1</v>
      </c>
    </row>
    <row r="2726" spans="1:5">
      <c r="A2726" t="str">
        <f>VLOOKUP(C2726,Nomen2!$A$1:$E$34,2,0)</f>
        <v>BASSIN DE CAEN</v>
      </c>
      <c r="B2726">
        <f>VLOOKUP(C2726,Nomen2!$A$1:$E$34,3,0)</f>
        <v>28117</v>
      </c>
      <c r="C2726">
        <v>2817</v>
      </c>
      <c r="D2726" t="s">
        <v>648</v>
      </c>
      <c r="E2726">
        <v>1</v>
      </c>
    </row>
    <row r="2727" spans="1:5">
      <c r="A2727" t="str">
        <f>VLOOKUP(C2727,Nomen2!$A$1:$E$34,2,0)</f>
        <v>BASSIN DE CAEN</v>
      </c>
      <c r="B2727">
        <f>VLOOKUP(C2727,Nomen2!$A$1:$E$34,3,0)</f>
        <v>28117</v>
      </c>
      <c r="C2727">
        <v>2817</v>
      </c>
      <c r="D2727" t="s">
        <v>247</v>
      </c>
      <c r="E2727">
        <v>1</v>
      </c>
    </row>
    <row r="2728" spans="1:5">
      <c r="A2728" t="str">
        <f>VLOOKUP(C2728,Nomen2!$A$1:$E$34,2,0)</f>
        <v>BASSIN DE CAEN</v>
      </c>
      <c r="B2728">
        <f>VLOOKUP(C2728,Nomen2!$A$1:$E$34,3,0)</f>
        <v>28117</v>
      </c>
      <c r="C2728">
        <v>2817</v>
      </c>
      <c r="D2728" t="s">
        <v>351</v>
      </c>
      <c r="E2728">
        <v>1</v>
      </c>
    </row>
    <row r="2729" spans="1:5">
      <c r="A2729" t="str">
        <f>VLOOKUP(C2729,Nomen2!$A$1:$E$34,2,0)</f>
        <v>BASSIN DE CAEN</v>
      </c>
      <c r="B2729">
        <f>VLOOKUP(C2729,Nomen2!$A$1:$E$34,3,0)</f>
        <v>28117</v>
      </c>
      <c r="C2729">
        <v>2817</v>
      </c>
      <c r="D2729" t="s">
        <v>658</v>
      </c>
      <c r="E2729">
        <v>1</v>
      </c>
    </row>
    <row r="2730" spans="1:5">
      <c r="A2730" t="str">
        <f>VLOOKUP(C2730,Nomen2!$A$1:$E$34,2,0)</f>
        <v>BASSIN DE CAEN</v>
      </c>
      <c r="B2730">
        <f>VLOOKUP(C2730,Nomen2!$A$1:$E$34,3,0)</f>
        <v>28117</v>
      </c>
      <c r="C2730">
        <v>2817</v>
      </c>
      <c r="D2730" t="s">
        <v>378</v>
      </c>
      <c r="E2730">
        <v>1</v>
      </c>
    </row>
    <row r="2731" spans="1:5">
      <c r="A2731" t="str">
        <f>VLOOKUP(C2731,Nomen2!$A$1:$E$34,2,0)</f>
        <v>BASSIN DE CAEN</v>
      </c>
      <c r="B2731">
        <f>VLOOKUP(C2731,Nomen2!$A$1:$E$34,3,0)</f>
        <v>28117</v>
      </c>
      <c r="C2731">
        <v>2817</v>
      </c>
      <c r="D2731" t="s">
        <v>956</v>
      </c>
      <c r="E2731">
        <v>1</v>
      </c>
    </row>
    <row r="2732" spans="1:5">
      <c r="A2732" t="str">
        <f>VLOOKUP(C2732,Nomen2!$A$1:$E$34,2,0)</f>
        <v>BASSIN DE CAEN</v>
      </c>
      <c r="B2732">
        <f>VLOOKUP(C2732,Nomen2!$A$1:$E$34,3,0)</f>
        <v>28117</v>
      </c>
      <c r="C2732">
        <v>2817</v>
      </c>
      <c r="D2732" t="s">
        <v>449</v>
      </c>
      <c r="E2732">
        <v>1</v>
      </c>
    </row>
    <row r="2733" spans="1:5">
      <c r="A2733" t="str">
        <f>VLOOKUP(C2733,Nomen2!$A$1:$E$34,2,0)</f>
        <v>BASSIN DE CAEN</v>
      </c>
      <c r="B2733">
        <f>VLOOKUP(C2733,Nomen2!$A$1:$E$34,3,0)</f>
        <v>28117</v>
      </c>
      <c r="C2733">
        <v>2817</v>
      </c>
      <c r="D2733" t="s">
        <v>520</v>
      </c>
      <c r="E2733">
        <v>1</v>
      </c>
    </row>
    <row r="2734" spans="1:5">
      <c r="A2734" t="str">
        <f>VLOOKUP(C2734,Nomen2!$A$1:$E$34,2,0)</f>
        <v>BASSIN DE CAEN</v>
      </c>
      <c r="B2734">
        <f>VLOOKUP(C2734,Nomen2!$A$1:$E$34,3,0)</f>
        <v>28117</v>
      </c>
      <c r="C2734">
        <v>2817</v>
      </c>
      <c r="D2734" t="s">
        <v>286</v>
      </c>
      <c r="E2734">
        <v>1</v>
      </c>
    </row>
    <row r="2735" spans="1:5">
      <c r="A2735" t="str">
        <f>VLOOKUP(C2735,Nomen2!$A$1:$E$34,2,0)</f>
        <v>BASSIN DE CAEN</v>
      </c>
      <c r="B2735">
        <f>VLOOKUP(C2735,Nomen2!$A$1:$E$34,3,0)</f>
        <v>28117</v>
      </c>
      <c r="C2735">
        <v>2817</v>
      </c>
      <c r="D2735" t="s">
        <v>408</v>
      </c>
      <c r="E2735">
        <v>1</v>
      </c>
    </row>
    <row r="2736" spans="1:5">
      <c r="A2736" t="str">
        <f>VLOOKUP(C2736,Nomen2!$A$1:$E$34,2,0)</f>
        <v>BASSIN DE CAEN</v>
      </c>
      <c r="B2736">
        <f>VLOOKUP(C2736,Nomen2!$A$1:$E$34,3,0)</f>
        <v>28117</v>
      </c>
      <c r="C2736">
        <v>2817</v>
      </c>
      <c r="D2736" t="s">
        <v>625</v>
      </c>
      <c r="E2736">
        <v>1</v>
      </c>
    </row>
    <row r="2737" spans="1:5">
      <c r="A2737" t="str">
        <f>VLOOKUP(C2737,Nomen2!$A$1:$E$34,2,0)</f>
        <v>BASSIN DE CAEN</v>
      </c>
      <c r="B2737">
        <f>VLOOKUP(C2737,Nomen2!$A$1:$E$34,3,0)</f>
        <v>28117</v>
      </c>
      <c r="C2737">
        <v>2817</v>
      </c>
      <c r="D2737" t="s">
        <v>609</v>
      </c>
      <c r="E2737">
        <v>1</v>
      </c>
    </row>
    <row r="2738" spans="1:5">
      <c r="A2738" t="str">
        <f>VLOOKUP(C2738,Nomen2!$A$1:$E$34,2,0)</f>
        <v>BASSIN DE CAEN</v>
      </c>
      <c r="B2738">
        <f>VLOOKUP(C2738,Nomen2!$A$1:$E$34,3,0)</f>
        <v>28117</v>
      </c>
      <c r="C2738">
        <v>2817</v>
      </c>
      <c r="D2738" t="s">
        <v>523</v>
      </c>
      <c r="E2738">
        <v>1</v>
      </c>
    </row>
    <row r="2739" spans="1:5">
      <c r="A2739" t="str">
        <f>VLOOKUP(C2739,Nomen2!$A$1:$E$34,2,0)</f>
        <v>BASSIN DE CAEN</v>
      </c>
      <c r="B2739">
        <f>VLOOKUP(C2739,Nomen2!$A$1:$E$34,3,0)</f>
        <v>28117</v>
      </c>
      <c r="C2739">
        <v>2817</v>
      </c>
      <c r="D2739" t="s">
        <v>282</v>
      </c>
      <c r="E2739">
        <v>1</v>
      </c>
    </row>
    <row r="2740" spans="1:5">
      <c r="A2740" t="str">
        <f>VLOOKUP(C2740,Nomen2!$A$1:$E$34,2,0)</f>
        <v>BASSIN DE CAEN</v>
      </c>
      <c r="B2740">
        <f>VLOOKUP(C2740,Nomen2!$A$1:$E$34,3,0)</f>
        <v>28117</v>
      </c>
      <c r="C2740">
        <v>2817</v>
      </c>
      <c r="D2740" t="s">
        <v>610</v>
      </c>
      <c r="E2740">
        <v>1</v>
      </c>
    </row>
    <row r="2741" spans="1:5">
      <c r="A2741" t="str">
        <f>VLOOKUP(C2741,Nomen2!$A$1:$E$34,2,0)</f>
        <v>BASSIN DE CAEN</v>
      </c>
      <c r="B2741">
        <f>VLOOKUP(C2741,Nomen2!$A$1:$E$34,3,0)</f>
        <v>28117</v>
      </c>
      <c r="C2741">
        <v>2817</v>
      </c>
      <c r="D2741" t="s">
        <v>454</v>
      </c>
      <c r="E2741">
        <v>1</v>
      </c>
    </row>
    <row r="2742" spans="1:5">
      <c r="A2742" t="str">
        <f>VLOOKUP(C2742,Nomen2!$A$1:$E$34,2,0)</f>
        <v>BASSIN DE CAEN</v>
      </c>
      <c r="B2742">
        <f>VLOOKUP(C2742,Nomen2!$A$1:$E$34,3,0)</f>
        <v>28117</v>
      </c>
      <c r="C2742">
        <v>2817</v>
      </c>
      <c r="D2742" t="s">
        <v>410</v>
      </c>
      <c r="E2742">
        <v>1</v>
      </c>
    </row>
    <row r="2743" spans="1:5">
      <c r="A2743" t="str">
        <f>VLOOKUP(C2743,Nomen2!$A$1:$E$34,2,0)</f>
        <v>BASSIN DE CAEN</v>
      </c>
      <c r="B2743">
        <f>VLOOKUP(C2743,Nomen2!$A$1:$E$34,3,0)</f>
        <v>28117</v>
      </c>
      <c r="C2743">
        <v>2817</v>
      </c>
      <c r="D2743" t="s">
        <v>456</v>
      </c>
      <c r="E2743">
        <v>1</v>
      </c>
    </row>
    <row r="2744" spans="1:5">
      <c r="A2744" t="str">
        <f>VLOOKUP(C2744,Nomen2!$A$1:$E$34,2,0)</f>
        <v>BASSIN DE CAEN</v>
      </c>
      <c r="B2744">
        <f>VLOOKUP(C2744,Nomen2!$A$1:$E$34,3,0)</f>
        <v>28117</v>
      </c>
      <c r="C2744">
        <v>2817</v>
      </c>
      <c r="D2744" t="s">
        <v>1044</v>
      </c>
      <c r="E2744">
        <v>1</v>
      </c>
    </row>
    <row r="2745" spans="1:5">
      <c r="A2745" t="str">
        <f>VLOOKUP(C2745,Nomen2!$A$1:$E$34,2,0)</f>
        <v>BASSIN DE CAEN</v>
      </c>
      <c r="B2745">
        <f>VLOOKUP(C2745,Nomen2!$A$1:$E$34,3,0)</f>
        <v>28117</v>
      </c>
      <c r="C2745">
        <v>2817</v>
      </c>
      <c r="D2745" t="s">
        <v>534</v>
      </c>
      <c r="E2745">
        <v>1</v>
      </c>
    </row>
    <row r="2746" spans="1:5">
      <c r="A2746" t="str">
        <f>VLOOKUP(C2746,Nomen2!$A$1:$E$34,2,0)</f>
        <v>BASSIN DE CAEN</v>
      </c>
      <c r="B2746">
        <f>VLOOKUP(C2746,Nomen2!$A$1:$E$34,3,0)</f>
        <v>28117</v>
      </c>
      <c r="C2746">
        <v>2817</v>
      </c>
      <c r="D2746" t="s">
        <v>535</v>
      </c>
      <c r="E2746">
        <v>1</v>
      </c>
    </row>
    <row r="2747" spans="1:5">
      <c r="A2747" t="str">
        <f>VLOOKUP(C2747,Nomen2!$A$1:$E$34,2,0)</f>
        <v>BASSIN DE CAEN</v>
      </c>
      <c r="B2747">
        <f>VLOOKUP(C2747,Nomen2!$A$1:$E$34,3,0)</f>
        <v>28117</v>
      </c>
      <c r="C2747">
        <v>2817</v>
      </c>
      <c r="D2747" t="s">
        <v>319</v>
      </c>
      <c r="E2747">
        <v>1</v>
      </c>
    </row>
    <row r="2748" spans="1:5">
      <c r="A2748" t="str">
        <f>VLOOKUP(C2748,Nomen2!$A$1:$E$34,2,0)</f>
        <v>BASSIN DE CAEN</v>
      </c>
      <c r="B2748">
        <f>VLOOKUP(C2748,Nomen2!$A$1:$E$34,3,0)</f>
        <v>28117</v>
      </c>
      <c r="C2748">
        <v>2817</v>
      </c>
      <c r="D2748" t="s">
        <v>593</v>
      </c>
      <c r="E2748">
        <v>1</v>
      </c>
    </row>
    <row r="2749" spans="1:5">
      <c r="A2749" t="str">
        <f>VLOOKUP(C2749,Nomen2!$A$1:$E$34,2,0)</f>
        <v>BASSIN DE CAEN</v>
      </c>
      <c r="B2749">
        <f>VLOOKUP(C2749,Nomen2!$A$1:$E$34,3,0)</f>
        <v>28117</v>
      </c>
      <c r="C2749">
        <v>2817</v>
      </c>
      <c r="D2749" t="s">
        <v>537</v>
      </c>
      <c r="E2749">
        <v>1</v>
      </c>
    </row>
    <row r="2750" spans="1:5">
      <c r="A2750" t="str">
        <f>VLOOKUP(C2750,Nomen2!$A$1:$E$34,2,0)</f>
        <v>BASSIN DE CAEN</v>
      </c>
      <c r="B2750">
        <f>VLOOKUP(C2750,Nomen2!$A$1:$E$34,3,0)</f>
        <v>28117</v>
      </c>
      <c r="C2750">
        <v>2817</v>
      </c>
      <c r="D2750" t="s">
        <v>356</v>
      </c>
      <c r="E2750">
        <v>1</v>
      </c>
    </row>
    <row r="2751" spans="1:5">
      <c r="A2751" t="str">
        <f>VLOOKUP(C2751,Nomen2!$A$1:$E$34,2,0)</f>
        <v>BASSIN DE CAEN</v>
      </c>
      <c r="B2751">
        <f>VLOOKUP(C2751,Nomen2!$A$1:$E$34,3,0)</f>
        <v>28117</v>
      </c>
      <c r="C2751">
        <v>2817</v>
      </c>
      <c r="D2751" t="s">
        <v>334</v>
      </c>
      <c r="E2751">
        <v>1</v>
      </c>
    </row>
    <row r="2752" spans="1:5">
      <c r="A2752" t="str">
        <f>VLOOKUP(C2752,Nomen2!$A$1:$E$34,2,0)</f>
        <v>BASSIN DE CAEN</v>
      </c>
      <c r="B2752">
        <f>VLOOKUP(C2752,Nomen2!$A$1:$E$34,3,0)</f>
        <v>28117</v>
      </c>
      <c r="C2752">
        <v>2817</v>
      </c>
      <c r="D2752" t="s">
        <v>540</v>
      </c>
      <c r="E2752">
        <v>1</v>
      </c>
    </row>
    <row r="2753" spans="1:5">
      <c r="A2753" t="str">
        <f>VLOOKUP(C2753,Nomen2!$A$1:$E$34,2,0)</f>
        <v>BASSIN DE CAEN</v>
      </c>
      <c r="B2753">
        <f>VLOOKUP(C2753,Nomen2!$A$1:$E$34,3,0)</f>
        <v>28117</v>
      </c>
      <c r="C2753">
        <v>2817</v>
      </c>
      <c r="D2753" t="s">
        <v>619</v>
      </c>
      <c r="E2753">
        <v>1</v>
      </c>
    </row>
    <row r="2754" spans="1:5">
      <c r="A2754" t="str">
        <f>VLOOKUP(C2754,Nomen2!$A$1:$E$34,2,0)</f>
        <v>BASSIN DE CAEN</v>
      </c>
      <c r="B2754">
        <f>VLOOKUP(C2754,Nomen2!$A$1:$E$34,3,0)</f>
        <v>28117</v>
      </c>
      <c r="C2754">
        <v>2817</v>
      </c>
      <c r="D2754" t="s">
        <v>542</v>
      </c>
      <c r="E2754">
        <v>1</v>
      </c>
    </row>
    <row r="2755" spans="1:5">
      <c r="A2755" t="str">
        <f>VLOOKUP(C2755,Nomen2!$A$1:$E$34,2,0)</f>
        <v>BASSIN DE CAEN</v>
      </c>
      <c r="B2755">
        <f>VLOOKUP(C2755,Nomen2!$A$1:$E$34,3,0)</f>
        <v>28117</v>
      </c>
      <c r="C2755">
        <v>2817</v>
      </c>
      <c r="D2755" t="s">
        <v>543</v>
      </c>
      <c r="E2755">
        <v>1</v>
      </c>
    </row>
    <row r="2756" spans="1:5">
      <c r="A2756" t="str">
        <f>VLOOKUP(C2756,Nomen2!$A$1:$E$34,2,0)</f>
        <v>BASSIN DE CAEN</v>
      </c>
      <c r="B2756">
        <f>VLOOKUP(C2756,Nomen2!$A$1:$E$34,3,0)</f>
        <v>28117</v>
      </c>
      <c r="C2756">
        <v>2817</v>
      </c>
      <c r="D2756" t="s">
        <v>358</v>
      </c>
      <c r="E2756">
        <v>1</v>
      </c>
    </row>
    <row r="2757" spans="1:5">
      <c r="A2757" t="str">
        <f>VLOOKUP(C2757,Nomen2!$A$1:$E$34,2,0)</f>
        <v>BASSIN DE CAEN</v>
      </c>
      <c r="B2757">
        <f>VLOOKUP(C2757,Nomen2!$A$1:$E$34,3,0)</f>
        <v>28117</v>
      </c>
      <c r="C2757">
        <v>2817</v>
      </c>
      <c r="D2757" t="s">
        <v>359</v>
      </c>
      <c r="E2757">
        <v>1</v>
      </c>
    </row>
    <row r="2758" spans="1:5">
      <c r="A2758" t="str">
        <f>VLOOKUP(C2758,Nomen2!$A$1:$E$34,2,0)</f>
        <v>BASSIN DE CAEN</v>
      </c>
      <c r="B2758">
        <f>VLOOKUP(C2758,Nomen2!$A$1:$E$34,3,0)</f>
        <v>28117</v>
      </c>
      <c r="C2758">
        <v>2817</v>
      </c>
      <c r="D2758" t="s">
        <v>415</v>
      </c>
      <c r="E2758">
        <v>1</v>
      </c>
    </row>
    <row r="2759" spans="1:5">
      <c r="A2759" t="str">
        <f>VLOOKUP(C2759,Nomen2!$A$1:$E$34,2,0)</f>
        <v>BASSIN DE CAEN</v>
      </c>
      <c r="B2759">
        <f>VLOOKUP(C2759,Nomen2!$A$1:$E$34,3,0)</f>
        <v>28117</v>
      </c>
      <c r="C2759">
        <v>2817</v>
      </c>
      <c r="D2759" t="s">
        <v>416</v>
      </c>
      <c r="E2759">
        <v>1</v>
      </c>
    </row>
    <row r="2760" spans="1:5">
      <c r="A2760" t="str">
        <f>VLOOKUP(C2760,Nomen2!$A$1:$E$34,2,0)</f>
        <v>BASSIN DE CAEN</v>
      </c>
      <c r="B2760">
        <f>VLOOKUP(C2760,Nomen2!$A$1:$E$34,3,0)</f>
        <v>28117</v>
      </c>
      <c r="C2760">
        <v>2817</v>
      </c>
      <c r="D2760" t="s">
        <v>465</v>
      </c>
      <c r="E2760">
        <v>1</v>
      </c>
    </row>
    <row r="2761" spans="1:5">
      <c r="A2761" t="str">
        <f>VLOOKUP(C2761,Nomen2!$A$1:$E$34,2,0)</f>
        <v>BASSIN DE CAEN</v>
      </c>
      <c r="B2761">
        <f>VLOOKUP(C2761,Nomen2!$A$1:$E$34,3,0)</f>
        <v>28117</v>
      </c>
      <c r="C2761">
        <v>2817</v>
      </c>
      <c r="D2761" t="s">
        <v>417</v>
      </c>
      <c r="E2761">
        <v>1</v>
      </c>
    </row>
    <row r="2762" spans="1:5">
      <c r="A2762" t="str">
        <f>VLOOKUP(C2762,Nomen2!$A$1:$E$34,2,0)</f>
        <v>BASSIN DE CAEN</v>
      </c>
      <c r="B2762">
        <f>VLOOKUP(C2762,Nomen2!$A$1:$E$34,3,0)</f>
        <v>28117</v>
      </c>
      <c r="C2762">
        <v>2817</v>
      </c>
      <c r="D2762" t="s">
        <v>391</v>
      </c>
      <c r="E2762">
        <v>1</v>
      </c>
    </row>
    <row r="2763" spans="1:5">
      <c r="A2763" t="str">
        <f>VLOOKUP(C2763,Nomen2!$A$1:$E$34,2,0)</f>
        <v>BASSIN DE CAEN</v>
      </c>
      <c r="B2763">
        <f>VLOOKUP(C2763,Nomen2!$A$1:$E$34,3,0)</f>
        <v>28117</v>
      </c>
      <c r="C2763">
        <v>2817</v>
      </c>
      <c r="D2763" t="s">
        <v>568</v>
      </c>
      <c r="E2763">
        <v>1</v>
      </c>
    </row>
    <row r="2764" spans="1:5">
      <c r="A2764" t="str">
        <f>VLOOKUP(C2764,Nomen2!$A$1:$E$34,2,0)</f>
        <v>BASSIN DE CAEN</v>
      </c>
      <c r="B2764">
        <f>VLOOKUP(C2764,Nomen2!$A$1:$E$34,3,0)</f>
        <v>28117</v>
      </c>
      <c r="C2764">
        <v>2817</v>
      </c>
      <c r="D2764" t="s">
        <v>392</v>
      </c>
      <c r="E2764">
        <v>1</v>
      </c>
    </row>
    <row r="2765" spans="1:5">
      <c r="A2765" t="str">
        <f>VLOOKUP(C2765,Nomen2!$A$1:$E$34,2,0)</f>
        <v>BASSIN DE CAEN</v>
      </c>
      <c r="B2765">
        <f>VLOOKUP(C2765,Nomen2!$A$1:$E$34,3,0)</f>
        <v>28117</v>
      </c>
      <c r="C2765">
        <v>2817</v>
      </c>
      <c r="D2765" t="s">
        <v>393</v>
      </c>
      <c r="E2765">
        <v>1</v>
      </c>
    </row>
    <row r="2766" spans="1:5">
      <c r="A2766" t="str">
        <f>VLOOKUP(C2766,Nomen2!$A$1:$E$34,2,0)</f>
        <v>BASSIN DE CAEN</v>
      </c>
      <c r="B2766">
        <f>VLOOKUP(C2766,Nomen2!$A$1:$E$34,3,0)</f>
        <v>28117</v>
      </c>
      <c r="C2766">
        <v>2817</v>
      </c>
      <c r="D2766" t="s">
        <v>468</v>
      </c>
      <c r="E2766">
        <v>1</v>
      </c>
    </row>
    <row r="2767" spans="1:5">
      <c r="A2767" t="str">
        <f>VLOOKUP(C2767,Nomen2!$A$1:$E$34,2,0)</f>
        <v>BASSIN DE CAEN</v>
      </c>
      <c r="B2767">
        <f>VLOOKUP(C2767,Nomen2!$A$1:$E$34,3,0)</f>
        <v>28117</v>
      </c>
      <c r="C2767">
        <v>2817</v>
      </c>
      <c r="D2767" t="s">
        <v>1182</v>
      </c>
      <c r="E2767">
        <v>1</v>
      </c>
    </row>
    <row r="2768" spans="1:5">
      <c r="A2768" t="str">
        <f>VLOOKUP(C2768,Nomen2!$A$1:$E$34,2,0)</f>
        <v>BASSIN DE CAEN</v>
      </c>
      <c r="B2768">
        <f>VLOOKUP(C2768,Nomen2!$A$1:$E$34,3,0)</f>
        <v>28117</v>
      </c>
      <c r="C2768">
        <v>2817</v>
      </c>
      <c r="D2768" t="s">
        <v>250</v>
      </c>
      <c r="E2768">
        <v>1</v>
      </c>
    </row>
    <row r="2769" spans="1:5">
      <c r="A2769" t="str">
        <f>VLOOKUP(C2769,Nomen2!$A$1:$E$34,2,0)</f>
        <v>BASSIN DE CAEN</v>
      </c>
      <c r="B2769">
        <f>VLOOKUP(C2769,Nomen2!$A$1:$E$34,3,0)</f>
        <v>28117</v>
      </c>
      <c r="C2769">
        <v>2817</v>
      </c>
      <c r="D2769" t="s">
        <v>325</v>
      </c>
      <c r="E2769">
        <v>1</v>
      </c>
    </row>
    <row r="2770" spans="1:5">
      <c r="A2770" t="str">
        <f>VLOOKUP(C2770,Nomen2!$A$1:$E$34,2,0)</f>
        <v>BASSIN DE CAEN</v>
      </c>
      <c r="B2770">
        <f>VLOOKUP(C2770,Nomen2!$A$1:$E$34,3,0)</f>
        <v>28117</v>
      </c>
      <c r="C2770">
        <v>2817</v>
      </c>
      <c r="D2770" t="s">
        <v>419</v>
      </c>
      <c r="E2770">
        <v>1</v>
      </c>
    </row>
    <row r="2771" spans="1:5">
      <c r="A2771" t="str">
        <f>VLOOKUP(C2771,Nomen2!$A$1:$E$34,2,0)</f>
        <v>BASSIN DE CAEN</v>
      </c>
      <c r="B2771">
        <f>VLOOKUP(C2771,Nomen2!$A$1:$E$34,3,0)</f>
        <v>28117</v>
      </c>
      <c r="C2771">
        <v>2817</v>
      </c>
      <c r="D2771" t="s">
        <v>337</v>
      </c>
      <c r="E2771">
        <v>1</v>
      </c>
    </row>
    <row r="2772" spans="1:5">
      <c r="A2772" t="str">
        <f>VLOOKUP(C2772,Nomen2!$A$1:$E$34,2,0)</f>
        <v>BASSIN DE CAEN</v>
      </c>
      <c r="B2772">
        <f>VLOOKUP(C2772,Nomen2!$A$1:$E$34,3,0)</f>
        <v>28117</v>
      </c>
      <c r="C2772">
        <v>2817</v>
      </c>
      <c r="D2772" t="s">
        <v>552</v>
      </c>
      <c r="E2772">
        <v>1</v>
      </c>
    </row>
    <row r="2773" spans="1:5">
      <c r="A2773" t="str">
        <f>VLOOKUP(C2773,Nomen2!$A$1:$E$34,2,0)</f>
        <v>BASSIN DE CAEN</v>
      </c>
      <c r="B2773">
        <f>VLOOKUP(C2773,Nomen2!$A$1:$E$34,3,0)</f>
        <v>28117</v>
      </c>
      <c r="C2773">
        <v>2817</v>
      </c>
      <c r="D2773" t="s">
        <v>422</v>
      </c>
      <c r="E2773">
        <v>1</v>
      </c>
    </row>
    <row r="2774" spans="1:5">
      <c r="A2774" t="str">
        <f>VLOOKUP(C2774,Nomen2!$A$1:$E$34,2,0)</f>
        <v>BASSIN DE CAEN</v>
      </c>
      <c r="B2774">
        <f>VLOOKUP(C2774,Nomen2!$A$1:$E$34,3,0)</f>
        <v>28117</v>
      </c>
      <c r="C2774">
        <v>2817</v>
      </c>
      <c r="D2774" t="s">
        <v>557</v>
      </c>
      <c r="E2774">
        <v>1</v>
      </c>
    </row>
    <row r="2775" spans="1:5">
      <c r="A2775" t="str">
        <f>VLOOKUP(C2775,Nomen2!$A$1:$E$34,2,0)</f>
        <v>BASSIN DE CAEN</v>
      </c>
      <c r="B2775">
        <f>VLOOKUP(C2775,Nomen2!$A$1:$E$34,3,0)</f>
        <v>28117</v>
      </c>
      <c r="C2775">
        <v>2817</v>
      </c>
      <c r="D2775" t="s">
        <v>428</v>
      </c>
      <c r="E2775">
        <v>0</v>
      </c>
    </row>
    <row r="2776" spans="1:5">
      <c r="A2776" t="str">
        <f>VLOOKUP(C2776,Nomen2!$A$1:$E$34,2,0)</f>
        <v>BASSIN DE CAEN</v>
      </c>
      <c r="B2776">
        <f>VLOOKUP(C2776,Nomen2!$A$1:$E$34,3,0)</f>
        <v>28117</v>
      </c>
      <c r="C2776">
        <v>2817</v>
      </c>
      <c r="D2776" t="s">
        <v>429</v>
      </c>
      <c r="E2776">
        <v>0</v>
      </c>
    </row>
    <row r="2777" spans="1:5">
      <c r="A2777" t="str">
        <f>VLOOKUP(C2777,Nomen2!$A$1:$E$34,2,0)</f>
        <v>BASSIN DE CAEN</v>
      </c>
      <c r="B2777">
        <f>VLOOKUP(C2777,Nomen2!$A$1:$E$34,3,0)</f>
        <v>28117</v>
      </c>
      <c r="C2777">
        <v>2817</v>
      </c>
      <c r="D2777" t="s">
        <v>431</v>
      </c>
      <c r="E2777">
        <v>0</v>
      </c>
    </row>
    <row r="2778" spans="1:5">
      <c r="A2778" t="str">
        <f>VLOOKUP(C2778,Nomen2!$A$1:$E$34,2,0)</f>
        <v>BASSIN DE CAEN</v>
      </c>
      <c r="B2778">
        <f>VLOOKUP(C2778,Nomen2!$A$1:$E$34,3,0)</f>
        <v>28117</v>
      </c>
      <c r="C2778">
        <v>2817</v>
      </c>
      <c r="D2778" t="s">
        <v>400</v>
      </c>
      <c r="E2778">
        <v>0</v>
      </c>
    </row>
    <row r="2779" spans="1:5">
      <c r="A2779" t="str">
        <f>VLOOKUP(C2779,Nomen2!$A$1:$E$34,2,0)</f>
        <v>BASSIN DE CAEN</v>
      </c>
      <c r="B2779">
        <f>VLOOKUP(C2779,Nomen2!$A$1:$E$34,3,0)</f>
        <v>28117</v>
      </c>
      <c r="C2779">
        <v>2817</v>
      </c>
      <c r="D2779" t="s">
        <v>653</v>
      </c>
      <c r="E2779">
        <v>0</v>
      </c>
    </row>
    <row r="2780" spans="1:5">
      <c r="A2780" t="str">
        <f>VLOOKUP(C2780,Nomen2!$A$1:$E$34,2,0)</f>
        <v>BASSIN DE CAEN</v>
      </c>
      <c r="B2780">
        <f>VLOOKUP(C2780,Nomen2!$A$1:$E$34,3,0)</f>
        <v>28117</v>
      </c>
      <c r="C2780">
        <v>2817</v>
      </c>
      <c r="D2780" t="s">
        <v>437</v>
      </c>
      <c r="E2780">
        <v>0</v>
      </c>
    </row>
    <row r="2781" spans="1:5">
      <c r="A2781" t="str">
        <f>VLOOKUP(C2781,Nomen2!$A$1:$E$34,2,0)</f>
        <v>BASSIN DE CAEN</v>
      </c>
      <c r="B2781">
        <f>VLOOKUP(C2781,Nomen2!$A$1:$E$34,3,0)</f>
        <v>28117</v>
      </c>
      <c r="C2781">
        <v>2817</v>
      </c>
      <c r="D2781" t="s">
        <v>299</v>
      </c>
      <c r="E2781">
        <v>0</v>
      </c>
    </row>
    <row r="2782" spans="1:5">
      <c r="A2782" t="str">
        <f>VLOOKUP(C2782,Nomen2!$A$1:$E$34,2,0)</f>
        <v>BASSIN DE CAEN</v>
      </c>
      <c r="B2782">
        <f>VLOOKUP(C2782,Nomen2!$A$1:$E$34,3,0)</f>
        <v>28117</v>
      </c>
      <c r="C2782">
        <v>2817</v>
      </c>
      <c r="D2782" t="s">
        <v>241</v>
      </c>
      <c r="E2782">
        <v>0</v>
      </c>
    </row>
    <row r="2783" spans="1:5">
      <c r="A2783" t="str">
        <f>VLOOKUP(C2783,Nomen2!$A$1:$E$34,2,0)</f>
        <v>BASSIN DE CAEN</v>
      </c>
      <c r="B2783">
        <f>VLOOKUP(C2783,Nomen2!$A$1:$E$34,3,0)</f>
        <v>28117</v>
      </c>
      <c r="C2783">
        <v>2817</v>
      </c>
      <c r="D2783" t="s">
        <v>546</v>
      </c>
      <c r="E2783">
        <v>0</v>
      </c>
    </row>
    <row r="2784" spans="1:5">
      <c r="A2784" t="str">
        <f>VLOOKUP(C2784,Nomen2!$A$1:$E$34,2,0)</f>
        <v>BASSIN DE CAEN</v>
      </c>
      <c r="B2784">
        <f>VLOOKUP(C2784,Nomen2!$A$1:$E$34,3,0)</f>
        <v>28117</v>
      </c>
      <c r="C2784">
        <v>2817</v>
      </c>
      <c r="D2784" t="s">
        <v>550</v>
      </c>
      <c r="E2784">
        <v>0</v>
      </c>
    </row>
    <row r="2785" spans="1:5">
      <c r="A2785" t="str">
        <f>VLOOKUP(C2785,Nomen2!$A$1:$E$34,2,0)</f>
        <v>BASSIN DE BAYEUX</v>
      </c>
      <c r="B2785">
        <f>VLOOKUP(C2785,Nomen2!$A$1:$E$34,3,0)</f>
        <v>28118</v>
      </c>
      <c r="C2785">
        <v>2818</v>
      </c>
      <c r="D2785" t="s">
        <v>183</v>
      </c>
      <c r="E2785">
        <v>30</v>
      </c>
    </row>
    <row r="2786" spans="1:5">
      <c r="A2786" t="str">
        <f>VLOOKUP(C2786,Nomen2!$A$1:$E$34,2,0)</f>
        <v>BASSIN DE BAYEUX</v>
      </c>
      <c r="B2786">
        <f>VLOOKUP(C2786,Nomen2!$A$1:$E$34,3,0)</f>
        <v>28118</v>
      </c>
      <c r="C2786">
        <v>2818</v>
      </c>
      <c r="D2786" t="s">
        <v>188</v>
      </c>
      <c r="E2786">
        <v>29</v>
      </c>
    </row>
    <row r="2787" spans="1:5">
      <c r="A2787" t="str">
        <f>VLOOKUP(C2787,Nomen2!$A$1:$E$34,2,0)</f>
        <v>BASSIN DE BAYEUX</v>
      </c>
      <c r="B2787">
        <f>VLOOKUP(C2787,Nomen2!$A$1:$E$34,3,0)</f>
        <v>28118</v>
      </c>
      <c r="C2787">
        <v>2818</v>
      </c>
      <c r="D2787" t="s">
        <v>175</v>
      </c>
      <c r="E2787">
        <v>23</v>
      </c>
    </row>
    <row r="2788" spans="1:5">
      <c r="A2788" t="str">
        <f>VLOOKUP(C2788,Nomen2!$A$1:$E$34,2,0)</f>
        <v>BASSIN DE BAYEUX</v>
      </c>
      <c r="B2788">
        <f>VLOOKUP(C2788,Nomen2!$A$1:$E$34,3,0)</f>
        <v>28118</v>
      </c>
      <c r="C2788">
        <v>2818</v>
      </c>
      <c r="D2788" t="s">
        <v>195</v>
      </c>
      <c r="E2788">
        <v>21</v>
      </c>
    </row>
    <row r="2789" spans="1:5">
      <c r="A2789" t="str">
        <f>VLOOKUP(C2789,Nomen2!$A$1:$E$34,2,0)</f>
        <v>BASSIN DE BAYEUX</v>
      </c>
      <c r="B2789">
        <f>VLOOKUP(C2789,Nomen2!$A$1:$E$34,3,0)</f>
        <v>28118</v>
      </c>
      <c r="C2789">
        <v>2818</v>
      </c>
      <c r="D2789" t="s">
        <v>176</v>
      </c>
      <c r="E2789">
        <v>16</v>
      </c>
    </row>
    <row r="2790" spans="1:5">
      <c r="A2790" t="str">
        <f>VLOOKUP(C2790,Nomen2!$A$1:$E$34,2,0)</f>
        <v>BASSIN DE BAYEUX</v>
      </c>
      <c r="B2790">
        <f>VLOOKUP(C2790,Nomen2!$A$1:$E$34,3,0)</f>
        <v>28118</v>
      </c>
      <c r="C2790">
        <v>2818</v>
      </c>
      <c r="D2790" t="s">
        <v>185</v>
      </c>
      <c r="E2790">
        <v>15</v>
      </c>
    </row>
    <row r="2791" spans="1:5">
      <c r="A2791" t="str">
        <f>VLOOKUP(C2791,Nomen2!$A$1:$E$34,2,0)</f>
        <v>BASSIN DE BAYEUX</v>
      </c>
      <c r="B2791">
        <f>VLOOKUP(C2791,Nomen2!$A$1:$E$34,3,0)</f>
        <v>28118</v>
      </c>
      <c r="C2791">
        <v>2818</v>
      </c>
      <c r="D2791" t="s">
        <v>193</v>
      </c>
      <c r="E2791">
        <v>14</v>
      </c>
    </row>
    <row r="2792" spans="1:5">
      <c r="A2792" t="str">
        <f>VLOOKUP(C2792,Nomen2!$A$1:$E$34,2,0)</f>
        <v>BASSIN DE BAYEUX</v>
      </c>
      <c r="B2792">
        <f>VLOOKUP(C2792,Nomen2!$A$1:$E$34,3,0)</f>
        <v>28118</v>
      </c>
      <c r="C2792">
        <v>2818</v>
      </c>
      <c r="D2792" t="s">
        <v>178</v>
      </c>
      <c r="E2792">
        <v>14</v>
      </c>
    </row>
    <row r="2793" spans="1:5">
      <c r="A2793" t="str">
        <f>VLOOKUP(C2793,Nomen2!$A$1:$E$34,2,0)</f>
        <v>BASSIN DE BAYEUX</v>
      </c>
      <c r="B2793">
        <f>VLOOKUP(C2793,Nomen2!$A$1:$E$34,3,0)</f>
        <v>28118</v>
      </c>
      <c r="C2793">
        <v>2818</v>
      </c>
      <c r="D2793" t="s">
        <v>199</v>
      </c>
      <c r="E2793">
        <v>12</v>
      </c>
    </row>
    <row r="2794" spans="1:5">
      <c r="A2794" t="str">
        <f>VLOOKUP(C2794,Nomen2!$A$1:$E$34,2,0)</f>
        <v>BASSIN DE BAYEUX</v>
      </c>
      <c r="B2794">
        <f>VLOOKUP(C2794,Nomen2!$A$1:$E$34,3,0)</f>
        <v>28118</v>
      </c>
      <c r="C2794">
        <v>2818</v>
      </c>
      <c r="D2794" t="s">
        <v>179</v>
      </c>
      <c r="E2794">
        <v>12</v>
      </c>
    </row>
    <row r="2795" spans="1:5">
      <c r="A2795" t="str">
        <f>VLOOKUP(C2795,Nomen2!$A$1:$E$34,2,0)</f>
        <v>BASSIN DE BAYEUX</v>
      </c>
      <c r="B2795">
        <f>VLOOKUP(C2795,Nomen2!$A$1:$E$34,3,0)</f>
        <v>28118</v>
      </c>
      <c r="C2795">
        <v>2818</v>
      </c>
      <c r="D2795" t="s">
        <v>189</v>
      </c>
      <c r="E2795">
        <v>11</v>
      </c>
    </row>
    <row r="2796" spans="1:5">
      <c r="A2796" t="str">
        <f>VLOOKUP(C2796,Nomen2!$A$1:$E$34,2,0)</f>
        <v>BASSIN DE BAYEUX</v>
      </c>
      <c r="B2796">
        <f>VLOOKUP(C2796,Nomen2!$A$1:$E$34,3,0)</f>
        <v>28118</v>
      </c>
      <c r="C2796">
        <v>2818</v>
      </c>
      <c r="D2796" t="s">
        <v>191</v>
      </c>
      <c r="E2796">
        <v>10</v>
      </c>
    </row>
    <row r="2797" spans="1:5">
      <c r="A2797" t="str">
        <f>VLOOKUP(C2797,Nomen2!$A$1:$E$34,2,0)</f>
        <v>BASSIN DE BAYEUX</v>
      </c>
      <c r="B2797">
        <f>VLOOKUP(C2797,Nomen2!$A$1:$E$34,3,0)</f>
        <v>28118</v>
      </c>
      <c r="C2797">
        <v>2818</v>
      </c>
      <c r="D2797" t="s">
        <v>211</v>
      </c>
      <c r="E2797">
        <v>10</v>
      </c>
    </row>
    <row r="2798" spans="1:5">
      <c r="A2798" t="str">
        <f>VLOOKUP(C2798,Nomen2!$A$1:$E$34,2,0)</f>
        <v>BASSIN DE BAYEUX</v>
      </c>
      <c r="B2798">
        <f>VLOOKUP(C2798,Nomen2!$A$1:$E$34,3,0)</f>
        <v>28118</v>
      </c>
      <c r="C2798">
        <v>2818</v>
      </c>
      <c r="D2798" t="s">
        <v>196</v>
      </c>
      <c r="E2798">
        <v>8</v>
      </c>
    </row>
    <row r="2799" spans="1:5">
      <c r="A2799" t="str">
        <f>VLOOKUP(C2799,Nomen2!$A$1:$E$34,2,0)</f>
        <v>BASSIN DE BAYEUX</v>
      </c>
      <c r="B2799">
        <f>VLOOKUP(C2799,Nomen2!$A$1:$E$34,3,0)</f>
        <v>28118</v>
      </c>
      <c r="C2799">
        <v>2818</v>
      </c>
      <c r="D2799" t="s">
        <v>201</v>
      </c>
      <c r="E2799">
        <v>7</v>
      </c>
    </row>
    <row r="2800" spans="1:5">
      <c r="A2800" t="str">
        <f>VLOOKUP(C2800,Nomen2!$A$1:$E$34,2,0)</f>
        <v>BASSIN DE BAYEUX</v>
      </c>
      <c r="B2800">
        <f>VLOOKUP(C2800,Nomen2!$A$1:$E$34,3,0)</f>
        <v>28118</v>
      </c>
      <c r="C2800">
        <v>2818</v>
      </c>
      <c r="D2800" t="s">
        <v>229</v>
      </c>
      <c r="E2800">
        <v>7</v>
      </c>
    </row>
    <row r="2801" spans="1:5">
      <c r="A2801" t="str">
        <f>VLOOKUP(C2801,Nomen2!$A$1:$E$34,2,0)</f>
        <v>BASSIN DE BAYEUX</v>
      </c>
      <c r="B2801">
        <f>VLOOKUP(C2801,Nomen2!$A$1:$E$34,3,0)</f>
        <v>28118</v>
      </c>
      <c r="C2801">
        <v>2818</v>
      </c>
      <c r="D2801" t="s">
        <v>198</v>
      </c>
      <c r="E2801">
        <v>7</v>
      </c>
    </row>
    <row r="2802" spans="1:5">
      <c r="A2802" t="str">
        <f>VLOOKUP(C2802,Nomen2!$A$1:$E$34,2,0)</f>
        <v>BASSIN DE BAYEUX</v>
      </c>
      <c r="B2802">
        <f>VLOOKUP(C2802,Nomen2!$A$1:$E$34,3,0)</f>
        <v>28118</v>
      </c>
      <c r="C2802">
        <v>2818</v>
      </c>
      <c r="D2802" t="s">
        <v>268</v>
      </c>
      <c r="E2802">
        <v>6</v>
      </c>
    </row>
    <row r="2803" spans="1:5">
      <c r="A2803" t="str">
        <f>VLOOKUP(C2803,Nomen2!$A$1:$E$34,2,0)</f>
        <v>BASSIN DE BAYEUX</v>
      </c>
      <c r="B2803">
        <f>VLOOKUP(C2803,Nomen2!$A$1:$E$34,3,0)</f>
        <v>28118</v>
      </c>
      <c r="C2803">
        <v>2818</v>
      </c>
      <c r="D2803" t="s">
        <v>181</v>
      </c>
      <c r="E2803">
        <v>6</v>
      </c>
    </row>
    <row r="2804" spans="1:5">
      <c r="A2804" t="str">
        <f>VLOOKUP(C2804,Nomen2!$A$1:$E$34,2,0)</f>
        <v>BASSIN DE BAYEUX</v>
      </c>
      <c r="B2804">
        <f>VLOOKUP(C2804,Nomen2!$A$1:$E$34,3,0)</f>
        <v>28118</v>
      </c>
      <c r="C2804">
        <v>2818</v>
      </c>
      <c r="D2804" t="s">
        <v>177</v>
      </c>
      <c r="E2804">
        <v>6</v>
      </c>
    </row>
    <row r="2805" spans="1:5">
      <c r="A2805" t="str">
        <f>VLOOKUP(C2805,Nomen2!$A$1:$E$34,2,0)</f>
        <v>BASSIN DE BAYEUX</v>
      </c>
      <c r="B2805">
        <f>VLOOKUP(C2805,Nomen2!$A$1:$E$34,3,0)</f>
        <v>28118</v>
      </c>
      <c r="C2805">
        <v>2818</v>
      </c>
      <c r="D2805" t="s">
        <v>213</v>
      </c>
      <c r="E2805">
        <v>6</v>
      </c>
    </row>
    <row r="2806" spans="1:5">
      <c r="A2806" t="str">
        <f>VLOOKUP(C2806,Nomen2!$A$1:$E$34,2,0)</f>
        <v>BASSIN DE BAYEUX</v>
      </c>
      <c r="B2806">
        <f>VLOOKUP(C2806,Nomen2!$A$1:$E$34,3,0)</f>
        <v>28118</v>
      </c>
      <c r="C2806">
        <v>2818</v>
      </c>
      <c r="D2806" t="s">
        <v>206</v>
      </c>
      <c r="E2806">
        <v>6</v>
      </c>
    </row>
    <row r="2807" spans="1:5">
      <c r="A2807" t="str">
        <f>VLOOKUP(C2807,Nomen2!$A$1:$E$34,2,0)</f>
        <v>BASSIN DE BAYEUX</v>
      </c>
      <c r="B2807">
        <f>VLOOKUP(C2807,Nomen2!$A$1:$E$34,3,0)</f>
        <v>28118</v>
      </c>
      <c r="C2807">
        <v>2818</v>
      </c>
      <c r="D2807" t="s">
        <v>240</v>
      </c>
      <c r="E2807">
        <v>5</v>
      </c>
    </row>
    <row r="2808" spans="1:5">
      <c r="A2808" t="str">
        <f>VLOOKUP(C2808,Nomen2!$A$1:$E$34,2,0)</f>
        <v>BASSIN DE BAYEUX</v>
      </c>
      <c r="B2808">
        <f>VLOOKUP(C2808,Nomen2!$A$1:$E$34,3,0)</f>
        <v>28118</v>
      </c>
      <c r="C2808">
        <v>2818</v>
      </c>
      <c r="D2808" t="s">
        <v>184</v>
      </c>
      <c r="E2808">
        <v>5</v>
      </c>
    </row>
    <row r="2809" spans="1:5">
      <c r="A2809" t="str">
        <f>VLOOKUP(C2809,Nomen2!$A$1:$E$34,2,0)</f>
        <v>BASSIN DE BAYEUX</v>
      </c>
      <c r="B2809">
        <f>VLOOKUP(C2809,Nomen2!$A$1:$E$34,3,0)</f>
        <v>28118</v>
      </c>
      <c r="C2809">
        <v>2818</v>
      </c>
      <c r="D2809" t="s">
        <v>223</v>
      </c>
      <c r="E2809">
        <v>4</v>
      </c>
    </row>
    <row r="2810" spans="1:5">
      <c r="A2810" t="str">
        <f>VLOOKUP(C2810,Nomen2!$A$1:$E$34,2,0)</f>
        <v>BASSIN DE BAYEUX</v>
      </c>
      <c r="B2810">
        <f>VLOOKUP(C2810,Nomen2!$A$1:$E$34,3,0)</f>
        <v>28118</v>
      </c>
      <c r="C2810">
        <v>2818</v>
      </c>
      <c r="D2810" t="s">
        <v>192</v>
      </c>
      <c r="E2810">
        <v>4</v>
      </c>
    </row>
    <row r="2811" spans="1:5">
      <c r="A2811" t="str">
        <f>VLOOKUP(C2811,Nomen2!$A$1:$E$34,2,0)</f>
        <v>BASSIN DE BAYEUX</v>
      </c>
      <c r="B2811">
        <f>VLOOKUP(C2811,Nomen2!$A$1:$E$34,3,0)</f>
        <v>28118</v>
      </c>
      <c r="C2811">
        <v>2818</v>
      </c>
      <c r="D2811" t="s">
        <v>187</v>
      </c>
      <c r="E2811">
        <v>4</v>
      </c>
    </row>
    <row r="2812" spans="1:5">
      <c r="A2812" t="str">
        <f>VLOOKUP(C2812,Nomen2!$A$1:$E$34,2,0)</f>
        <v>BASSIN DE BAYEUX</v>
      </c>
      <c r="B2812">
        <f>VLOOKUP(C2812,Nomen2!$A$1:$E$34,3,0)</f>
        <v>28118</v>
      </c>
      <c r="C2812">
        <v>2818</v>
      </c>
      <c r="D2812" t="s">
        <v>251</v>
      </c>
      <c r="E2812">
        <v>4</v>
      </c>
    </row>
    <row r="2813" spans="1:5">
      <c r="A2813" t="str">
        <f>VLOOKUP(C2813,Nomen2!$A$1:$E$34,2,0)</f>
        <v>BASSIN DE BAYEUX</v>
      </c>
      <c r="B2813">
        <f>VLOOKUP(C2813,Nomen2!$A$1:$E$34,3,0)</f>
        <v>28118</v>
      </c>
      <c r="C2813">
        <v>2818</v>
      </c>
      <c r="D2813" t="s">
        <v>261</v>
      </c>
      <c r="E2813">
        <v>4</v>
      </c>
    </row>
    <row r="2814" spans="1:5">
      <c r="A2814" t="str">
        <f>VLOOKUP(C2814,Nomen2!$A$1:$E$34,2,0)</f>
        <v>BASSIN DE BAYEUX</v>
      </c>
      <c r="B2814">
        <f>VLOOKUP(C2814,Nomen2!$A$1:$E$34,3,0)</f>
        <v>28118</v>
      </c>
      <c r="C2814">
        <v>2818</v>
      </c>
      <c r="D2814" t="s">
        <v>200</v>
      </c>
      <c r="E2814">
        <v>4</v>
      </c>
    </row>
    <row r="2815" spans="1:5">
      <c r="A2815" t="str">
        <f>VLOOKUP(C2815,Nomen2!$A$1:$E$34,2,0)</f>
        <v>BASSIN DE BAYEUX</v>
      </c>
      <c r="B2815">
        <f>VLOOKUP(C2815,Nomen2!$A$1:$E$34,3,0)</f>
        <v>28118</v>
      </c>
      <c r="C2815">
        <v>2818</v>
      </c>
      <c r="D2815" t="s">
        <v>182</v>
      </c>
      <c r="E2815">
        <v>4</v>
      </c>
    </row>
    <row r="2816" spans="1:5">
      <c r="A2816" t="str">
        <f>VLOOKUP(C2816,Nomen2!$A$1:$E$34,2,0)</f>
        <v>BASSIN DE BAYEUX</v>
      </c>
      <c r="B2816">
        <f>VLOOKUP(C2816,Nomen2!$A$1:$E$34,3,0)</f>
        <v>28118</v>
      </c>
      <c r="C2816">
        <v>2818</v>
      </c>
      <c r="D2816" t="s">
        <v>253</v>
      </c>
      <c r="E2816">
        <v>4</v>
      </c>
    </row>
    <row r="2817" spans="1:5">
      <c r="A2817" t="str">
        <f>VLOOKUP(C2817,Nomen2!$A$1:$E$34,2,0)</f>
        <v>BASSIN DE BAYEUX</v>
      </c>
      <c r="B2817">
        <f>VLOOKUP(C2817,Nomen2!$A$1:$E$34,3,0)</f>
        <v>28118</v>
      </c>
      <c r="C2817">
        <v>2818</v>
      </c>
      <c r="D2817" t="s">
        <v>238</v>
      </c>
      <c r="E2817">
        <v>4</v>
      </c>
    </row>
    <row r="2818" spans="1:5">
      <c r="A2818" t="str">
        <f>VLOOKUP(C2818,Nomen2!$A$1:$E$34,2,0)</f>
        <v>BASSIN DE BAYEUX</v>
      </c>
      <c r="B2818">
        <f>VLOOKUP(C2818,Nomen2!$A$1:$E$34,3,0)</f>
        <v>28118</v>
      </c>
      <c r="C2818">
        <v>2818</v>
      </c>
      <c r="D2818" t="s">
        <v>194</v>
      </c>
      <c r="E2818">
        <v>4</v>
      </c>
    </row>
    <row r="2819" spans="1:5">
      <c r="A2819" t="str">
        <f>VLOOKUP(C2819,Nomen2!$A$1:$E$34,2,0)</f>
        <v>BASSIN DE BAYEUX</v>
      </c>
      <c r="B2819">
        <f>VLOOKUP(C2819,Nomen2!$A$1:$E$34,3,0)</f>
        <v>28118</v>
      </c>
      <c r="C2819">
        <v>2818</v>
      </c>
      <c r="D2819" t="s">
        <v>362</v>
      </c>
      <c r="E2819">
        <v>4</v>
      </c>
    </row>
    <row r="2820" spans="1:5">
      <c r="A2820" t="str">
        <f>VLOOKUP(C2820,Nomen2!$A$1:$E$34,2,0)</f>
        <v>BASSIN DE BAYEUX</v>
      </c>
      <c r="B2820">
        <f>VLOOKUP(C2820,Nomen2!$A$1:$E$34,3,0)</f>
        <v>28118</v>
      </c>
      <c r="C2820">
        <v>2818</v>
      </c>
      <c r="D2820" t="s">
        <v>230</v>
      </c>
      <c r="E2820">
        <v>4</v>
      </c>
    </row>
    <row r="2821" spans="1:5">
      <c r="A2821" t="str">
        <f>VLOOKUP(C2821,Nomen2!$A$1:$E$34,2,0)</f>
        <v>BASSIN DE BAYEUX</v>
      </c>
      <c r="B2821">
        <f>VLOOKUP(C2821,Nomen2!$A$1:$E$34,3,0)</f>
        <v>28118</v>
      </c>
      <c r="C2821">
        <v>2818</v>
      </c>
      <c r="D2821" t="s">
        <v>340</v>
      </c>
      <c r="E2821">
        <v>3</v>
      </c>
    </row>
    <row r="2822" spans="1:5">
      <c r="A2822" t="str">
        <f>VLOOKUP(C2822,Nomen2!$A$1:$E$34,2,0)</f>
        <v>BASSIN DE BAYEUX</v>
      </c>
      <c r="B2822">
        <f>VLOOKUP(C2822,Nomen2!$A$1:$E$34,3,0)</f>
        <v>28118</v>
      </c>
      <c r="C2822">
        <v>2818</v>
      </c>
      <c r="D2822" t="s">
        <v>400</v>
      </c>
      <c r="E2822">
        <v>3</v>
      </c>
    </row>
    <row r="2823" spans="1:5">
      <c r="A2823" t="str">
        <f>VLOOKUP(C2823,Nomen2!$A$1:$E$34,2,0)</f>
        <v>BASSIN DE BAYEUX</v>
      </c>
      <c r="B2823">
        <f>VLOOKUP(C2823,Nomen2!$A$1:$E$34,3,0)</f>
        <v>28118</v>
      </c>
      <c r="C2823">
        <v>2818</v>
      </c>
      <c r="D2823" t="s">
        <v>186</v>
      </c>
      <c r="E2823">
        <v>3</v>
      </c>
    </row>
    <row r="2824" spans="1:5">
      <c r="A2824" t="str">
        <f>VLOOKUP(C2824,Nomen2!$A$1:$E$34,2,0)</f>
        <v>BASSIN DE BAYEUX</v>
      </c>
      <c r="B2824">
        <f>VLOOKUP(C2824,Nomen2!$A$1:$E$34,3,0)</f>
        <v>28118</v>
      </c>
      <c r="C2824">
        <v>2818</v>
      </c>
      <c r="D2824" t="s">
        <v>346</v>
      </c>
      <c r="E2824">
        <v>3</v>
      </c>
    </row>
    <row r="2825" spans="1:5">
      <c r="A2825" t="str">
        <f>VLOOKUP(C2825,Nomen2!$A$1:$E$34,2,0)</f>
        <v>BASSIN DE BAYEUX</v>
      </c>
      <c r="B2825">
        <f>VLOOKUP(C2825,Nomen2!$A$1:$E$34,3,0)</f>
        <v>28118</v>
      </c>
      <c r="C2825">
        <v>2818</v>
      </c>
      <c r="D2825" t="s">
        <v>351</v>
      </c>
      <c r="E2825">
        <v>3</v>
      </c>
    </row>
    <row r="2826" spans="1:5">
      <c r="A2826" t="str">
        <f>VLOOKUP(C2826,Nomen2!$A$1:$E$34,2,0)</f>
        <v>BASSIN DE BAYEUX</v>
      </c>
      <c r="B2826">
        <f>VLOOKUP(C2826,Nomen2!$A$1:$E$34,3,0)</f>
        <v>28118</v>
      </c>
      <c r="C2826">
        <v>2818</v>
      </c>
      <c r="D2826" t="s">
        <v>301</v>
      </c>
      <c r="E2826">
        <v>3</v>
      </c>
    </row>
    <row r="2827" spans="1:5">
      <c r="A2827" t="str">
        <f>VLOOKUP(C2827,Nomen2!$A$1:$E$34,2,0)</f>
        <v>BASSIN DE BAYEUX</v>
      </c>
      <c r="B2827">
        <f>VLOOKUP(C2827,Nomen2!$A$1:$E$34,3,0)</f>
        <v>28118</v>
      </c>
      <c r="C2827">
        <v>2818</v>
      </c>
      <c r="D2827" t="s">
        <v>288</v>
      </c>
      <c r="E2827">
        <v>3</v>
      </c>
    </row>
    <row r="2828" spans="1:5">
      <c r="A2828" t="str">
        <f>VLOOKUP(C2828,Nomen2!$A$1:$E$34,2,0)</f>
        <v>BASSIN DE BAYEUX</v>
      </c>
      <c r="B2828">
        <f>VLOOKUP(C2828,Nomen2!$A$1:$E$34,3,0)</f>
        <v>28118</v>
      </c>
      <c r="C2828">
        <v>2818</v>
      </c>
      <c r="D2828" t="s">
        <v>291</v>
      </c>
      <c r="E2828">
        <v>3</v>
      </c>
    </row>
    <row r="2829" spans="1:5">
      <c r="A2829" t="str">
        <f>VLOOKUP(C2829,Nomen2!$A$1:$E$34,2,0)</f>
        <v>BASSIN DE BAYEUX</v>
      </c>
      <c r="B2829">
        <f>VLOOKUP(C2829,Nomen2!$A$1:$E$34,3,0)</f>
        <v>28118</v>
      </c>
      <c r="C2829">
        <v>2818</v>
      </c>
      <c r="D2829" t="s">
        <v>180</v>
      </c>
      <c r="E2829">
        <v>3</v>
      </c>
    </row>
    <row r="2830" spans="1:5">
      <c r="A2830" t="str">
        <f>VLOOKUP(C2830,Nomen2!$A$1:$E$34,2,0)</f>
        <v>BASSIN DE BAYEUX</v>
      </c>
      <c r="B2830">
        <f>VLOOKUP(C2830,Nomen2!$A$1:$E$34,3,0)</f>
        <v>28118</v>
      </c>
      <c r="C2830">
        <v>2818</v>
      </c>
      <c r="D2830" t="s">
        <v>476</v>
      </c>
      <c r="E2830">
        <v>2</v>
      </c>
    </row>
    <row r="2831" spans="1:5">
      <c r="A2831" t="str">
        <f>VLOOKUP(C2831,Nomen2!$A$1:$E$34,2,0)</f>
        <v>BASSIN DE BAYEUX</v>
      </c>
      <c r="B2831">
        <f>VLOOKUP(C2831,Nomen2!$A$1:$E$34,3,0)</f>
        <v>28118</v>
      </c>
      <c r="C2831">
        <v>2818</v>
      </c>
      <c r="D2831" t="s">
        <v>257</v>
      </c>
      <c r="E2831">
        <v>2</v>
      </c>
    </row>
    <row r="2832" spans="1:5">
      <c r="A2832" t="str">
        <f>VLOOKUP(C2832,Nomen2!$A$1:$E$34,2,0)</f>
        <v>BASSIN DE BAYEUX</v>
      </c>
      <c r="B2832">
        <f>VLOOKUP(C2832,Nomen2!$A$1:$E$34,3,0)</f>
        <v>28118</v>
      </c>
      <c r="C2832">
        <v>2818</v>
      </c>
      <c r="D2832" t="s">
        <v>571</v>
      </c>
      <c r="E2832">
        <v>2</v>
      </c>
    </row>
    <row r="2833" spans="1:5">
      <c r="A2833" t="str">
        <f>VLOOKUP(C2833,Nomen2!$A$1:$E$34,2,0)</f>
        <v>BASSIN DE BAYEUX</v>
      </c>
      <c r="B2833">
        <f>VLOOKUP(C2833,Nomen2!$A$1:$E$34,3,0)</f>
        <v>28118</v>
      </c>
      <c r="C2833">
        <v>2818</v>
      </c>
      <c r="D2833" t="s">
        <v>217</v>
      </c>
      <c r="E2833">
        <v>2</v>
      </c>
    </row>
    <row r="2834" spans="1:5">
      <c r="A2834" t="str">
        <f>VLOOKUP(C2834,Nomen2!$A$1:$E$34,2,0)</f>
        <v>BASSIN DE BAYEUX</v>
      </c>
      <c r="B2834">
        <f>VLOOKUP(C2834,Nomen2!$A$1:$E$34,3,0)</f>
        <v>28118</v>
      </c>
      <c r="C2834">
        <v>2818</v>
      </c>
      <c r="D2834" t="s">
        <v>258</v>
      </c>
      <c r="E2834">
        <v>2</v>
      </c>
    </row>
    <row r="2835" spans="1:5">
      <c r="A2835" t="str">
        <f>VLOOKUP(C2835,Nomen2!$A$1:$E$34,2,0)</f>
        <v>BASSIN DE BAYEUX</v>
      </c>
      <c r="B2835">
        <f>VLOOKUP(C2835,Nomen2!$A$1:$E$34,3,0)</f>
        <v>28118</v>
      </c>
      <c r="C2835">
        <v>2818</v>
      </c>
      <c r="D2835" t="s">
        <v>237</v>
      </c>
      <c r="E2835">
        <v>2</v>
      </c>
    </row>
    <row r="2836" spans="1:5">
      <c r="A2836" t="str">
        <f>VLOOKUP(C2836,Nomen2!$A$1:$E$34,2,0)</f>
        <v>BASSIN DE BAYEUX</v>
      </c>
      <c r="B2836">
        <f>VLOOKUP(C2836,Nomen2!$A$1:$E$34,3,0)</f>
        <v>28118</v>
      </c>
      <c r="C2836">
        <v>2818</v>
      </c>
      <c r="D2836" t="s">
        <v>210</v>
      </c>
      <c r="E2836">
        <v>2</v>
      </c>
    </row>
    <row r="2837" spans="1:5">
      <c r="A2837" t="str">
        <f>VLOOKUP(C2837,Nomen2!$A$1:$E$34,2,0)</f>
        <v>BASSIN DE BAYEUX</v>
      </c>
      <c r="B2837">
        <f>VLOOKUP(C2837,Nomen2!$A$1:$E$34,3,0)</f>
        <v>28118</v>
      </c>
      <c r="C2837">
        <v>2818</v>
      </c>
      <c r="D2837" t="s">
        <v>263</v>
      </c>
      <c r="E2837">
        <v>2</v>
      </c>
    </row>
    <row r="2838" spans="1:5">
      <c r="A2838" t="str">
        <f>VLOOKUP(C2838,Nomen2!$A$1:$E$34,2,0)</f>
        <v>BASSIN DE BAYEUX</v>
      </c>
      <c r="B2838">
        <f>VLOOKUP(C2838,Nomen2!$A$1:$E$34,3,0)</f>
        <v>28118</v>
      </c>
      <c r="C2838">
        <v>2818</v>
      </c>
      <c r="D2838" t="s">
        <v>322</v>
      </c>
      <c r="E2838">
        <v>2</v>
      </c>
    </row>
    <row r="2839" spans="1:5">
      <c r="A2839" t="str">
        <f>VLOOKUP(C2839,Nomen2!$A$1:$E$34,2,0)</f>
        <v>BASSIN DE BAYEUX</v>
      </c>
      <c r="B2839">
        <f>VLOOKUP(C2839,Nomen2!$A$1:$E$34,3,0)</f>
        <v>28118</v>
      </c>
      <c r="C2839">
        <v>2818</v>
      </c>
      <c r="D2839" t="s">
        <v>306</v>
      </c>
      <c r="E2839">
        <v>2</v>
      </c>
    </row>
    <row r="2840" spans="1:5">
      <c r="A2840" t="str">
        <f>VLOOKUP(C2840,Nomen2!$A$1:$E$34,2,0)</f>
        <v>BASSIN DE BAYEUX</v>
      </c>
      <c r="B2840">
        <f>VLOOKUP(C2840,Nomen2!$A$1:$E$34,3,0)</f>
        <v>28118</v>
      </c>
      <c r="C2840">
        <v>2818</v>
      </c>
      <c r="D2840" t="s">
        <v>265</v>
      </c>
      <c r="E2840">
        <v>2</v>
      </c>
    </row>
    <row r="2841" spans="1:5">
      <c r="A2841" t="str">
        <f>VLOOKUP(C2841,Nomen2!$A$1:$E$34,2,0)</f>
        <v>BASSIN DE BAYEUX</v>
      </c>
      <c r="B2841">
        <f>VLOOKUP(C2841,Nomen2!$A$1:$E$34,3,0)</f>
        <v>28118</v>
      </c>
      <c r="C2841">
        <v>2818</v>
      </c>
      <c r="D2841" t="s">
        <v>233</v>
      </c>
      <c r="E2841">
        <v>2</v>
      </c>
    </row>
    <row r="2842" spans="1:5">
      <c r="A2842" t="str">
        <f>VLOOKUP(C2842,Nomen2!$A$1:$E$34,2,0)</f>
        <v>BASSIN DE BAYEUX</v>
      </c>
      <c r="B2842">
        <f>VLOOKUP(C2842,Nomen2!$A$1:$E$34,3,0)</f>
        <v>28118</v>
      </c>
      <c r="C2842">
        <v>2818</v>
      </c>
      <c r="D2842" t="s">
        <v>331</v>
      </c>
      <c r="E2842">
        <v>2</v>
      </c>
    </row>
    <row r="2843" spans="1:5">
      <c r="A2843" t="str">
        <f>VLOOKUP(C2843,Nomen2!$A$1:$E$34,2,0)</f>
        <v>BASSIN DE BAYEUX</v>
      </c>
      <c r="B2843">
        <f>VLOOKUP(C2843,Nomen2!$A$1:$E$34,3,0)</f>
        <v>28118</v>
      </c>
      <c r="C2843">
        <v>2818</v>
      </c>
      <c r="D2843" t="s">
        <v>207</v>
      </c>
      <c r="E2843">
        <v>2</v>
      </c>
    </row>
    <row r="2844" spans="1:5">
      <c r="A2844" t="str">
        <f>VLOOKUP(C2844,Nomen2!$A$1:$E$34,2,0)</f>
        <v>BASSIN DE BAYEUX</v>
      </c>
      <c r="B2844">
        <f>VLOOKUP(C2844,Nomen2!$A$1:$E$34,3,0)</f>
        <v>28118</v>
      </c>
      <c r="C2844">
        <v>2818</v>
      </c>
      <c r="D2844" t="s">
        <v>190</v>
      </c>
      <c r="E2844">
        <v>2</v>
      </c>
    </row>
    <row r="2845" spans="1:5">
      <c r="A2845" t="str">
        <f>VLOOKUP(C2845,Nomen2!$A$1:$E$34,2,0)</f>
        <v>BASSIN DE BAYEUX</v>
      </c>
      <c r="B2845">
        <f>VLOOKUP(C2845,Nomen2!$A$1:$E$34,3,0)</f>
        <v>28118</v>
      </c>
      <c r="C2845">
        <v>2818</v>
      </c>
      <c r="D2845" t="s">
        <v>235</v>
      </c>
      <c r="E2845">
        <v>2</v>
      </c>
    </row>
    <row r="2846" spans="1:5">
      <c r="A2846" t="str">
        <f>VLOOKUP(C2846,Nomen2!$A$1:$E$34,2,0)</f>
        <v>BASSIN DE BAYEUX</v>
      </c>
      <c r="B2846">
        <f>VLOOKUP(C2846,Nomen2!$A$1:$E$34,3,0)</f>
        <v>28118</v>
      </c>
      <c r="C2846">
        <v>2818</v>
      </c>
      <c r="D2846" t="s">
        <v>295</v>
      </c>
      <c r="E2846">
        <v>2</v>
      </c>
    </row>
    <row r="2847" spans="1:5">
      <c r="A2847" t="str">
        <f>VLOOKUP(C2847,Nomen2!$A$1:$E$34,2,0)</f>
        <v>BASSIN DE BAYEUX</v>
      </c>
      <c r="B2847">
        <f>VLOOKUP(C2847,Nomen2!$A$1:$E$34,3,0)</f>
        <v>28118</v>
      </c>
      <c r="C2847">
        <v>2818</v>
      </c>
      <c r="D2847" t="s">
        <v>378</v>
      </c>
      <c r="E2847">
        <v>2</v>
      </c>
    </row>
    <row r="2848" spans="1:5">
      <c r="A2848" t="str">
        <f>VLOOKUP(C2848,Nomen2!$A$1:$E$34,2,0)</f>
        <v>BASSIN DE BAYEUX</v>
      </c>
      <c r="B2848">
        <f>VLOOKUP(C2848,Nomen2!$A$1:$E$34,3,0)</f>
        <v>28118</v>
      </c>
      <c r="C2848">
        <v>2818</v>
      </c>
      <c r="D2848" t="s">
        <v>219</v>
      </c>
      <c r="E2848">
        <v>2</v>
      </c>
    </row>
    <row r="2849" spans="1:5">
      <c r="A2849" t="str">
        <f>VLOOKUP(C2849,Nomen2!$A$1:$E$34,2,0)</f>
        <v>BASSIN DE BAYEUX</v>
      </c>
      <c r="B2849">
        <f>VLOOKUP(C2849,Nomen2!$A$1:$E$34,3,0)</f>
        <v>28118</v>
      </c>
      <c r="C2849">
        <v>2818</v>
      </c>
      <c r="D2849" t="s">
        <v>296</v>
      </c>
      <c r="E2849">
        <v>2</v>
      </c>
    </row>
    <row r="2850" spans="1:5">
      <c r="A2850" t="str">
        <f>VLOOKUP(C2850,Nomen2!$A$1:$E$34,2,0)</f>
        <v>BASSIN DE BAYEUX</v>
      </c>
      <c r="B2850">
        <f>VLOOKUP(C2850,Nomen2!$A$1:$E$34,3,0)</f>
        <v>28118</v>
      </c>
      <c r="C2850">
        <v>2818</v>
      </c>
      <c r="D2850" t="s">
        <v>302</v>
      </c>
      <c r="E2850">
        <v>2</v>
      </c>
    </row>
    <row r="2851" spans="1:5">
      <c r="A2851" t="str">
        <f>VLOOKUP(C2851,Nomen2!$A$1:$E$34,2,0)</f>
        <v>BASSIN DE BAYEUX</v>
      </c>
      <c r="B2851">
        <f>VLOOKUP(C2851,Nomen2!$A$1:$E$34,3,0)</f>
        <v>28118</v>
      </c>
      <c r="C2851">
        <v>2818</v>
      </c>
      <c r="D2851" t="s">
        <v>318</v>
      </c>
      <c r="E2851">
        <v>2</v>
      </c>
    </row>
    <row r="2852" spans="1:5">
      <c r="A2852" t="str">
        <f>VLOOKUP(C2852,Nomen2!$A$1:$E$34,2,0)</f>
        <v>BASSIN DE BAYEUX</v>
      </c>
      <c r="B2852">
        <f>VLOOKUP(C2852,Nomen2!$A$1:$E$34,3,0)</f>
        <v>28118</v>
      </c>
      <c r="C2852">
        <v>2818</v>
      </c>
      <c r="D2852" t="s">
        <v>248</v>
      </c>
      <c r="E2852">
        <v>2</v>
      </c>
    </row>
    <row r="2853" spans="1:5">
      <c r="A2853" t="str">
        <f>VLOOKUP(C2853,Nomen2!$A$1:$E$34,2,0)</f>
        <v>BASSIN DE BAYEUX</v>
      </c>
      <c r="B2853">
        <f>VLOOKUP(C2853,Nomen2!$A$1:$E$34,3,0)</f>
        <v>28118</v>
      </c>
      <c r="C2853">
        <v>2818</v>
      </c>
      <c r="D2853" t="s">
        <v>216</v>
      </c>
      <c r="E2853">
        <v>2</v>
      </c>
    </row>
    <row r="2854" spans="1:5">
      <c r="A2854" t="str">
        <f>VLOOKUP(C2854,Nomen2!$A$1:$E$34,2,0)</f>
        <v>BASSIN DE BAYEUX</v>
      </c>
      <c r="B2854">
        <f>VLOOKUP(C2854,Nomen2!$A$1:$E$34,3,0)</f>
        <v>28118</v>
      </c>
      <c r="C2854">
        <v>2818</v>
      </c>
      <c r="D2854" t="s">
        <v>290</v>
      </c>
      <c r="E2854">
        <v>2</v>
      </c>
    </row>
    <row r="2855" spans="1:5">
      <c r="A2855" t="str">
        <f>VLOOKUP(C2855,Nomen2!$A$1:$E$34,2,0)</f>
        <v>BASSIN DE BAYEUX</v>
      </c>
      <c r="B2855">
        <f>VLOOKUP(C2855,Nomen2!$A$1:$E$34,3,0)</f>
        <v>28118</v>
      </c>
      <c r="C2855">
        <v>2818</v>
      </c>
      <c r="D2855" t="s">
        <v>243</v>
      </c>
      <c r="E2855">
        <v>2</v>
      </c>
    </row>
    <row r="2856" spans="1:5">
      <c r="A2856" t="str">
        <f>VLOOKUP(C2856,Nomen2!$A$1:$E$34,2,0)</f>
        <v>BASSIN DE BAYEUX</v>
      </c>
      <c r="B2856">
        <f>VLOOKUP(C2856,Nomen2!$A$1:$E$34,3,0)</f>
        <v>28118</v>
      </c>
      <c r="C2856">
        <v>2818</v>
      </c>
      <c r="D2856" t="s">
        <v>552</v>
      </c>
      <c r="E2856">
        <v>2</v>
      </c>
    </row>
    <row r="2857" spans="1:5">
      <c r="A2857" t="str">
        <f>VLOOKUP(C2857,Nomen2!$A$1:$E$34,2,0)</f>
        <v>BASSIN DE BAYEUX</v>
      </c>
      <c r="B2857">
        <f>VLOOKUP(C2857,Nomen2!$A$1:$E$34,3,0)</f>
        <v>28118</v>
      </c>
      <c r="C2857">
        <v>2818</v>
      </c>
      <c r="D2857" t="s">
        <v>310</v>
      </c>
      <c r="E2857">
        <v>2</v>
      </c>
    </row>
    <row r="2858" spans="1:5">
      <c r="A2858" t="str">
        <f>VLOOKUP(C2858,Nomen2!$A$1:$E$34,2,0)</f>
        <v>BASSIN DE BAYEUX</v>
      </c>
      <c r="B2858">
        <f>VLOOKUP(C2858,Nomen2!$A$1:$E$34,3,0)</f>
        <v>28118</v>
      </c>
      <c r="C2858">
        <v>2818</v>
      </c>
      <c r="D2858" t="s">
        <v>255</v>
      </c>
      <c r="E2858">
        <v>2</v>
      </c>
    </row>
    <row r="2859" spans="1:5">
      <c r="A2859" t="str">
        <f>VLOOKUP(C2859,Nomen2!$A$1:$E$34,2,0)</f>
        <v>BASSIN DE BAYEUX</v>
      </c>
      <c r="B2859">
        <f>VLOOKUP(C2859,Nomen2!$A$1:$E$34,3,0)</f>
        <v>28118</v>
      </c>
      <c r="C2859">
        <v>2818</v>
      </c>
      <c r="D2859" t="s">
        <v>221</v>
      </c>
      <c r="E2859">
        <v>2</v>
      </c>
    </row>
    <row r="2860" spans="1:5">
      <c r="A2860" t="str">
        <f>VLOOKUP(C2860,Nomen2!$A$1:$E$34,2,0)</f>
        <v>BASSIN DE BAYEUX</v>
      </c>
      <c r="B2860">
        <f>VLOOKUP(C2860,Nomen2!$A$1:$E$34,3,0)</f>
        <v>28118</v>
      </c>
      <c r="C2860">
        <v>2818</v>
      </c>
      <c r="D2860" t="s">
        <v>474</v>
      </c>
      <c r="E2860">
        <v>1</v>
      </c>
    </row>
    <row r="2861" spans="1:5">
      <c r="A2861" t="str">
        <f>VLOOKUP(C2861,Nomen2!$A$1:$E$34,2,0)</f>
        <v>BASSIN DE BAYEUX</v>
      </c>
      <c r="B2861">
        <f>VLOOKUP(C2861,Nomen2!$A$1:$E$34,3,0)</f>
        <v>28118</v>
      </c>
      <c r="C2861">
        <v>2818</v>
      </c>
      <c r="D2861" t="s">
        <v>424</v>
      </c>
      <c r="E2861">
        <v>1</v>
      </c>
    </row>
    <row r="2862" spans="1:5">
      <c r="A2862" t="str">
        <f>VLOOKUP(C2862,Nomen2!$A$1:$E$34,2,0)</f>
        <v>BASSIN DE BAYEUX</v>
      </c>
      <c r="B2862">
        <f>VLOOKUP(C2862,Nomen2!$A$1:$E$34,3,0)</f>
        <v>28118</v>
      </c>
      <c r="C2862">
        <v>2818</v>
      </c>
      <c r="D2862" t="s">
        <v>478</v>
      </c>
      <c r="E2862">
        <v>1</v>
      </c>
    </row>
    <row r="2863" spans="1:5">
      <c r="A2863" t="str">
        <f>VLOOKUP(C2863,Nomen2!$A$1:$E$34,2,0)</f>
        <v>BASSIN DE BAYEUX</v>
      </c>
      <c r="B2863">
        <f>VLOOKUP(C2863,Nomen2!$A$1:$E$34,3,0)</f>
        <v>28118</v>
      </c>
      <c r="C2863">
        <v>2818</v>
      </c>
      <c r="D2863" t="s">
        <v>629</v>
      </c>
      <c r="E2863">
        <v>1</v>
      </c>
    </row>
    <row r="2864" spans="1:5">
      <c r="A2864" t="str">
        <f>VLOOKUP(C2864,Nomen2!$A$1:$E$34,2,0)</f>
        <v>BASSIN DE BAYEUX</v>
      </c>
      <c r="B2864">
        <f>VLOOKUP(C2864,Nomen2!$A$1:$E$34,3,0)</f>
        <v>28118</v>
      </c>
      <c r="C2864">
        <v>2818</v>
      </c>
      <c r="D2864" t="s">
        <v>256</v>
      </c>
      <c r="E2864">
        <v>1</v>
      </c>
    </row>
    <row r="2865" spans="1:5">
      <c r="A2865" t="str">
        <f>VLOOKUP(C2865,Nomen2!$A$1:$E$34,2,0)</f>
        <v>BASSIN DE BAYEUX</v>
      </c>
      <c r="B2865">
        <f>VLOOKUP(C2865,Nomen2!$A$1:$E$34,3,0)</f>
        <v>28118</v>
      </c>
      <c r="C2865">
        <v>2818</v>
      </c>
      <c r="D2865" t="s">
        <v>426</v>
      </c>
      <c r="E2865">
        <v>1</v>
      </c>
    </row>
    <row r="2866" spans="1:5">
      <c r="A2866" t="str">
        <f>VLOOKUP(C2866,Nomen2!$A$1:$E$34,2,0)</f>
        <v>BASSIN DE BAYEUX</v>
      </c>
      <c r="B2866">
        <f>VLOOKUP(C2866,Nomen2!$A$1:$E$34,3,0)</f>
        <v>28118</v>
      </c>
      <c r="C2866">
        <v>2818</v>
      </c>
      <c r="D2866" t="s">
        <v>327</v>
      </c>
      <c r="E2866">
        <v>1</v>
      </c>
    </row>
    <row r="2867" spans="1:5">
      <c r="A2867" t="str">
        <f>VLOOKUP(C2867,Nomen2!$A$1:$E$34,2,0)</f>
        <v>BASSIN DE BAYEUX</v>
      </c>
      <c r="B2867">
        <f>VLOOKUP(C2867,Nomen2!$A$1:$E$34,3,0)</f>
        <v>28118</v>
      </c>
      <c r="C2867">
        <v>2818</v>
      </c>
      <c r="D2867" t="s">
        <v>429</v>
      </c>
      <c r="E2867">
        <v>1</v>
      </c>
    </row>
    <row r="2868" spans="1:5">
      <c r="A2868" t="str">
        <f>VLOOKUP(C2868,Nomen2!$A$1:$E$34,2,0)</f>
        <v>BASSIN DE BAYEUX</v>
      </c>
      <c r="B2868">
        <f>VLOOKUP(C2868,Nomen2!$A$1:$E$34,3,0)</f>
        <v>28118</v>
      </c>
      <c r="C2868">
        <v>2818</v>
      </c>
      <c r="D2868" t="s">
        <v>430</v>
      </c>
      <c r="E2868">
        <v>1</v>
      </c>
    </row>
    <row r="2869" spans="1:5">
      <c r="A2869" t="str">
        <f>VLOOKUP(C2869,Nomen2!$A$1:$E$34,2,0)</f>
        <v>BASSIN DE BAYEUX</v>
      </c>
      <c r="B2869">
        <f>VLOOKUP(C2869,Nomen2!$A$1:$E$34,3,0)</f>
        <v>28118</v>
      </c>
      <c r="C2869">
        <v>2818</v>
      </c>
      <c r="D2869" t="s">
        <v>276</v>
      </c>
      <c r="E2869">
        <v>1</v>
      </c>
    </row>
    <row r="2870" spans="1:5">
      <c r="A2870" t="str">
        <f>VLOOKUP(C2870,Nomen2!$A$1:$E$34,2,0)</f>
        <v>BASSIN DE BAYEUX</v>
      </c>
      <c r="B2870">
        <f>VLOOKUP(C2870,Nomen2!$A$1:$E$34,3,0)</f>
        <v>28118</v>
      </c>
      <c r="C2870">
        <v>2818</v>
      </c>
      <c r="D2870" t="s">
        <v>488</v>
      </c>
      <c r="E2870">
        <v>1</v>
      </c>
    </row>
    <row r="2871" spans="1:5">
      <c r="A2871" t="str">
        <f>VLOOKUP(C2871,Nomen2!$A$1:$E$34,2,0)</f>
        <v>BASSIN DE BAYEUX</v>
      </c>
      <c r="B2871">
        <f>VLOOKUP(C2871,Nomen2!$A$1:$E$34,3,0)</f>
        <v>28118</v>
      </c>
      <c r="C2871">
        <v>2818</v>
      </c>
      <c r="D2871" t="s">
        <v>431</v>
      </c>
      <c r="E2871">
        <v>1</v>
      </c>
    </row>
    <row r="2872" spans="1:5">
      <c r="A2872" t="str">
        <f>VLOOKUP(C2872,Nomen2!$A$1:$E$34,2,0)</f>
        <v>BASSIN DE BAYEUX</v>
      </c>
      <c r="B2872">
        <f>VLOOKUP(C2872,Nomen2!$A$1:$E$34,3,0)</f>
        <v>28118</v>
      </c>
      <c r="C2872">
        <v>2818</v>
      </c>
      <c r="D2872" t="s">
        <v>212</v>
      </c>
      <c r="E2872">
        <v>1</v>
      </c>
    </row>
    <row r="2873" spans="1:5">
      <c r="A2873" t="str">
        <f>VLOOKUP(C2873,Nomen2!$A$1:$E$34,2,0)</f>
        <v>BASSIN DE BAYEUX</v>
      </c>
      <c r="B2873">
        <f>VLOOKUP(C2873,Nomen2!$A$1:$E$34,3,0)</f>
        <v>28118</v>
      </c>
      <c r="C2873">
        <v>2818</v>
      </c>
      <c r="D2873" t="s">
        <v>222</v>
      </c>
      <c r="E2873">
        <v>1</v>
      </c>
    </row>
    <row r="2874" spans="1:5">
      <c r="A2874" t="str">
        <f>VLOOKUP(C2874,Nomen2!$A$1:$E$34,2,0)</f>
        <v>BASSIN DE BAYEUX</v>
      </c>
      <c r="B2874">
        <f>VLOOKUP(C2874,Nomen2!$A$1:$E$34,3,0)</f>
        <v>28118</v>
      </c>
      <c r="C2874">
        <v>2818</v>
      </c>
      <c r="D2874" t="s">
        <v>215</v>
      </c>
      <c r="E2874">
        <v>1</v>
      </c>
    </row>
    <row r="2875" spans="1:5">
      <c r="A2875" t="str">
        <f>VLOOKUP(C2875,Nomen2!$A$1:$E$34,2,0)</f>
        <v>BASSIN DE BAYEUX</v>
      </c>
      <c r="B2875">
        <f>VLOOKUP(C2875,Nomen2!$A$1:$E$34,3,0)</f>
        <v>28118</v>
      </c>
      <c r="C2875">
        <v>2818</v>
      </c>
      <c r="D2875" t="s">
        <v>329</v>
      </c>
      <c r="E2875">
        <v>1</v>
      </c>
    </row>
    <row r="2876" spans="1:5">
      <c r="A2876" t="str">
        <f>VLOOKUP(C2876,Nomen2!$A$1:$E$34,2,0)</f>
        <v>BASSIN DE BAYEUX</v>
      </c>
      <c r="B2876">
        <f>VLOOKUP(C2876,Nomen2!$A$1:$E$34,3,0)</f>
        <v>28118</v>
      </c>
      <c r="C2876">
        <v>2818</v>
      </c>
      <c r="D2876" t="s">
        <v>197</v>
      </c>
      <c r="E2876">
        <v>1</v>
      </c>
    </row>
    <row r="2877" spans="1:5">
      <c r="A2877" t="str">
        <f>VLOOKUP(C2877,Nomen2!$A$1:$E$34,2,0)</f>
        <v>BASSIN DE BAYEUX</v>
      </c>
      <c r="B2877">
        <f>VLOOKUP(C2877,Nomen2!$A$1:$E$34,3,0)</f>
        <v>28118</v>
      </c>
      <c r="C2877">
        <v>2818</v>
      </c>
      <c r="D2877" t="s">
        <v>432</v>
      </c>
      <c r="E2877">
        <v>1</v>
      </c>
    </row>
    <row r="2878" spans="1:5">
      <c r="A2878" t="str">
        <f>VLOOKUP(C2878,Nomen2!$A$1:$E$34,2,0)</f>
        <v>BASSIN DE BAYEUX</v>
      </c>
      <c r="B2878">
        <f>VLOOKUP(C2878,Nomen2!$A$1:$E$34,3,0)</f>
        <v>28118</v>
      </c>
      <c r="C2878">
        <v>2818</v>
      </c>
      <c r="D2878" t="s">
        <v>239</v>
      </c>
      <c r="E2878">
        <v>1</v>
      </c>
    </row>
    <row r="2879" spans="1:5">
      <c r="A2879" t="str">
        <f>VLOOKUP(C2879,Nomen2!$A$1:$E$34,2,0)</f>
        <v>BASSIN DE BAYEUX</v>
      </c>
      <c r="B2879">
        <f>VLOOKUP(C2879,Nomen2!$A$1:$E$34,3,0)</f>
        <v>28118</v>
      </c>
      <c r="C2879">
        <v>2818</v>
      </c>
      <c r="D2879" t="s">
        <v>264</v>
      </c>
      <c r="E2879">
        <v>1</v>
      </c>
    </row>
    <row r="2880" spans="1:5">
      <c r="A2880" t="str">
        <f>VLOOKUP(C2880,Nomen2!$A$1:$E$34,2,0)</f>
        <v>BASSIN DE BAYEUX</v>
      </c>
      <c r="B2880">
        <f>VLOOKUP(C2880,Nomen2!$A$1:$E$34,3,0)</f>
        <v>28118</v>
      </c>
      <c r="C2880">
        <v>2818</v>
      </c>
      <c r="D2880" t="s">
        <v>245</v>
      </c>
      <c r="E2880">
        <v>1</v>
      </c>
    </row>
    <row r="2881" spans="1:5">
      <c r="A2881" t="str">
        <f>VLOOKUP(C2881,Nomen2!$A$1:$E$34,2,0)</f>
        <v>BASSIN DE BAYEUX</v>
      </c>
      <c r="B2881">
        <f>VLOOKUP(C2881,Nomen2!$A$1:$E$34,3,0)</f>
        <v>28118</v>
      </c>
      <c r="C2881">
        <v>2818</v>
      </c>
      <c r="D2881" t="s">
        <v>285</v>
      </c>
      <c r="E2881">
        <v>1</v>
      </c>
    </row>
    <row r="2882" spans="1:5">
      <c r="A2882" t="str">
        <f>VLOOKUP(C2882,Nomen2!$A$1:$E$34,2,0)</f>
        <v>BASSIN DE BAYEUX</v>
      </c>
      <c r="B2882">
        <f>VLOOKUP(C2882,Nomen2!$A$1:$E$34,3,0)</f>
        <v>28118</v>
      </c>
      <c r="C2882">
        <v>2818</v>
      </c>
      <c r="D2882" t="s">
        <v>594</v>
      </c>
      <c r="E2882">
        <v>1</v>
      </c>
    </row>
    <row r="2883" spans="1:5">
      <c r="A2883" t="str">
        <f>VLOOKUP(C2883,Nomen2!$A$1:$E$34,2,0)</f>
        <v>BASSIN DE BAYEUX</v>
      </c>
      <c r="B2883">
        <f>VLOOKUP(C2883,Nomen2!$A$1:$E$34,3,0)</f>
        <v>28118</v>
      </c>
      <c r="C2883">
        <v>2818</v>
      </c>
      <c r="D2883" t="s">
        <v>218</v>
      </c>
      <c r="E2883">
        <v>1</v>
      </c>
    </row>
    <row r="2884" spans="1:5">
      <c r="A2884" t="str">
        <f>VLOOKUP(C2884,Nomen2!$A$1:$E$34,2,0)</f>
        <v>BASSIN DE BAYEUX</v>
      </c>
      <c r="B2884">
        <f>VLOOKUP(C2884,Nomen2!$A$1:$E$34,3,0)</f>
        <v>28118</v>
      </c>
      <c r="C2884">
        <v>2818</v>
      </c>
      <c r="D2884" t="s">
        <v>225</v>
      </c>
      <c r="E2884">
        <v>1</v>
      </c>
    </row>
    <row r="2885" spans="1:5">
      <c r="A2885" t="str">
        <f>VLOOKUP(C2885,Nomen2!$A$1:$E$34,2,0)</f>
        <v>BASSIN DE BAYEUX</v>
      </c>
      <c r="B2885">
        <f>VLOOKUP(C2885,Nomen2!$A$1:$E$34,3,0)</f>
        <v>28118</v>
      </c>
      <c r="C2885">
        <v>2818</v>
      </c>
      <c r="D2885" t="s">
        <v>315</v>
      </c>
      <c r="E2885">
        <v>1</v>
      </c>
    </row>
    <row r="2886" spans="1:5">
      <c r="A2886" t="str">
        <f>VLOOKUP(C2886,Nomen2!$A$1:$E$34,2,0)</f>
        <v>BASSIN DE BAYEUX</v>
      </c>
      <c r="B2886">
        <f>VLOOKUP(C2886,Nomen2!$A$1:$E$34,3,0)</f>
        <v>28118</v>
      </c>
      <c r="C2886">
        <v>2818</v>
      </c>
      <c r="D2886" t="s">
        <v>277</v>
      </c>
      <c r="E2886">
        <v>1</v>
      </c>
    </row>
    <row r="2887" spans="1:5">
      <c r="A2887" t="str">
        <f>VLOOKUP(C2887,Nomen2!$A$1:$E$34,2,0)</f>
        <v>BASSIN DE BAYEUX</v>
      </c>
      <c r="B2887">
        <f>VLOOKUP(C2887,Nomen2!$A$1:$E$34,3,0)</f>
        <v>28118</v>
      </c>
      <c r="C2887">
        <v>2818</v>
      </c>
      <c r="D2887" t="s">
        <v>204</v>
      </c>
      <c r="E2887">
        <v>1</v>
      </c>
    </row>
    <row r="2888" spans="1:5">
      <c r="A2888" t="str">
        <f>VLOOKUP(C2888,Nomen2!$A$1:$E$34,2,0)</f>
        <v>BASSIN DE BAYEUX</v>
      </c>
      <c r="B2888">
        <f>VLOOKUP(C2888,Nomen2!$A$1:$E$34,3,0)</f>
        <v>28118</v>
      </c>
      <c r="C2888">
        <v>2818</v>
      </c>
      <c r="D2888" t="s">
        <v>234</v>
      </c>
      <c r="E2888">
        <v>1</v>
      </c>
    </row>
    <row r="2889" spans="1:5">
      <c r="A2889" t="str">
        <f>VLOOKUP(C2889,Nomen2!$A$1:$E$34,2,0)</f>
        <v>BASSIN DE BAYEUX</v>
      </c>
      <c r="B2889">
        <f>VLOOKUP(C2889,Nomen2!$A$1:$E$34,3,0)</f>
        <v>28118</v>
      </c>
      <c r="C2889">
        <v>2818</v>
      </c>
      <c r="D2889" t="s">
        <v>249</v>
      </c>
      <c r="E2889">
        <v>1</v>
      </c>
    </row>
    <row r="2890" spans="1:5">
      <c r="A2890" t="str">
        <f>VLOOKUP(C2890,Nomen2!$A$1:$E$34,2,0)</f>
        <v>BASSIN DE BAYEUX</v>
      </c>
      <c r="B2890">
        <f>VLOOKUP(C2890,Nomen2!$A$1:$E$34,3,0)</f>
        <v>28118</v>
      </c>
      <c r="C2890">
        <v>2818</v>
      </c>
      <c r="D2890" t="s">
        <v>236</v>
      </c>
      <c r="E2890">
        <v>1</v>
      </c>
    </row>
    <row r="2891" spans="1:5">
      <c r="A2891" t="str">
        <f>VLOOKUP(C2891,Nomen2!$A$1:$E$34,2,0)</f>
        <v>BASSIN DE BAYEUX</v>
      </c>
      <c r="B2891">
        <f>VLOOKUP(C2891,Nomen2!$A$1:$E$34,3,0)</f>
        <v>28118</v>
      </c>
      <c r="C2891">
        <v>2818</v>
      </c>
      <c r="D2891" t="s">
        <v>347</v>
      </c>
      <c r="E2891">
        <v>1</v>
      </c>
    </row>
    <row r="2892" spans="1:5">
      <c r="A2892" t="str">
        <f>VLOOKUP(C2892,Nomen2!$A$1:$E$34,2,0)</f>
        <v>BASSIN DE BAYEUX</v>
      </c>
      <c r="B2892">
        <f>VLOOKUP(C2892,Nomen2!$A$1:$E$34,3,0)</f>
        <v>28118</v>
      </c>
      <c r="C2892">
        <v>2818</v>
      </c>
      <c r="D2892" t="s">
        <v>246</v>
      </c>
      <c r="E2892">
        <v>1</v>
      </c>
    </row>
    <row r="2893" spans="1:5">
      <c r="A2893" t="str">
        <f>VLOOKUP(C2893,Nomen2!$A$1:$E$34,2,0)</f>
        <v>BASSIN DE BAYEUX</v>
      </c>
      <c r="B2893">
        <f>VLOOKUP(C2893,Nomen2!$A$1:$E$34,3,0)</f>
        <v>28118</v>
      </c>
      <c r="C2893">
        <v>2818</v>
      </c>
      <c r="D2893" t="s">
        <v>446</v>
      </c>
      <c r="E2893">
        <v>1</v>
      </c>
    </row>
    <row r="2894" spans="1:5">
      <c r="A2894" t="str">
        <f>VLOOKUP(C2894,Nomen2!$A$1:$E$34,2,0)</f>
        <v>BASSIN DE BAYEUX</v>
      </c>
      <c r="B2894">
        <f>VLOOKUP(C2894,Nomen2!$A$1:$E$34,3,0)</f>
        <v>28118</v>
      </c>
      <c r="C2894">
        <v>2818</v>
      </c>
      <c r="D2894" t="s">
        <v>352</v>
      </c>
      <c r="E2894">
        <v>1</v>
      </c>
    </row>
    <row r="2895" spans="1:5">
      <c r="A2895" t="str">
        <f>VLOOKUP(C2895,Nomen2!$A$1:$E$34,2,0)</f>
        <v>BASSIN DE BAYEUX</v>
      </c>
      <c r="B2895">
        <f>VLOOKUP(C2895,Nomen2!$A$1:$E$34,3,0)</f>
        <v>28118</v>
      </c>
      <c r="C2895">
        <v>2818</v>
      </c>
      <c r="D2895" t="s">
        <v>645</v>
      </c>
      <c r="E2895">
        <v>1</v>
      </c>
    </row>
    <row r="2896" spans="1:5">
      <c r="A2896" t="str">
        <f>VLOOKUP(C2896,Nomen2!$A$1:$E$34,2,0)</f>
        <v>BASSIN DE BAYEUX</v>
      </c>
      <c r="B2896">
        <f>VLOOKUP(C2896,Nomen2!$A$1:$E$34,3,0)</f>
        <v>28118</v>
      </c>
      <c r="C2896">
        <v>2818</v>
      </c>
      <c r="D2896" t="s">
        <v>639</v>
      </c>
      <c r="E2896">
        <v>1</v>
      </c>
    </row>
    <row r="2897" spans="1:5">
      <c r="A2897" t="str">
        <f>VLOOKUP(C2897,Nomen2!$A$1:$E$34,2,0)</f>
        <v>BASSIN DE BAYEUX</v>
      </c>
      <c r="B2897">
        <f>VLOOKUP(C2897,Nomen2!$A$1:$E$34,3,0)</f>
        <v>28118</v>
      </c>
      <c r="C2897">
        <v>2818</v>
      </c>
      <c r="D2897" t="s">
        <v>231</v>
      </c>
      <c r="E2897">
        <v>1</v>
      </c>
    </row>
    <row r="2898" spans="1:5">
      <c r="A2898" t="str">
        <f>VLOOKUP(C2898,Nomen2!$A$1:$E$34,2,0)</f>
        <v>BASSIN DE BAYEUX</v>
      </c>
      <c r="B2898">
        <f>VLOOKUP(C2898,Nomen2!$A$1:$E$34,3,0)</f>
        <v>28118</v>
      </c>
      <c r="C2898">
        <v>2818</v>
      </c>
      <c r="D2898" t="s">
        <v>280</v>
      </c>
      <c r="E2898">
        <v>1</v>
      </c>
    </row>
    <row r="2899" spans="1:5">
      <c r="A2899" t="str">
        <f>VLOOKUP(C2899,Nomen2!$A$1:$E$34,2,0)</f>
        <v>BASSIN DE BAYEUX</v>
      </c>
      <c r="B2899">
        <f>VLOOKUP(C2899,Nomen2!$A$1:$E$34,3,0)</f>
        <v>28118</v>
      </c>
      <c r="C2899">
        <v>2818</v>
      </c>
      <c r="D2899" t="s">
        <v>525</v>
      </c>
      <c r="E2899">
        <v>1</v>
      </c>
    </row>
    <row r="2900" spans="1:5">
      <c r="A2900" t="str">
        <f>VLOOKUP(C2900,Nomen2!$A$1:$E$34,2,0)</f>
        <v>BASSIN DE BAYEUX</v>
      </c>
      <c r="B2900">
        <f>VLOOKUP(C2900,Nomen2!$A$1:$E$34,3,0)</f>
        <v>28118</v>
      </c>
      <c r="C2900">
        <v>2818</v>
      </c>
      <c r="D2900" t="s">
        <v>383</v>
      </c>
      <c r="E2900">
        <v>1</v>
      </c>
    </row>
    <row r="2901" spans="1:5">
      <c r="A2901" t="str">
        <f>VLOOKUP(C2901,Nomen2!$A$1:$E$34,2,0)</f>
        <v>BASSIN DE BAYEUX</v>
      </c>
      <c r="B2901">
        <f>VLOOKUP(C2901,Nomen2!$A$1:$E$34,3,0)</f>
        <v>28118</v>
      </c>
      <c r="C2901">
        <v>2818</v>
      </c>
      <c r="D2901" t="s">
        <v>274</v>
      </c>
      <c r="E2901">
        <v>1</v>
      </c>
    </row>
    <row r="2902" spans="1:5">
      <c r="A2902" t="str">
        <f>VLOOKUP(C2902,Nomen2!$A$1:$E$34,2,0)</f>
        <v>BASSIN DE BAYEUX</v>
      </c>
      <c r="B2902">
        <f>VLOOKUP(C2902,Nomen2!$A$1:$E$34,3,0)</f>
        <v>28118</v>
      </c>
      <c r="C2902">
        <v>2818</v>
      </c>
      <c r="D2902" t="s">
        <v>411</v>
      </c>
      <c r="E2902">
        <v>1</v>
      </c>
    </row>
    <row r="2903" spans="1:5">
      <c r="A2903" t="str">
        <f>VLOOKUP(C2903,Nomen2!$A$1:$E$34,2,0)</f>
        <v>BASSIN DE BAYEUX</v>
      </c>
      <c r="B2903">
        <f>VLOOKUP(C2903,Nomen2!$A$1:$E$34,3,0)</f>
        <v>28118</v>
      </c>
      <c r="C2903">
        <v>2818</v>
      </c>
      <c r="D2903" t="s">
        <v>531</v>
      </c>
      <c r="E2903">
        <v>1</v>
      </c>
    </row>
    <row r="2904" spans="1:5">
      <c r="A2904" t="str">
        <f>VLOOKUP(C2904,Nomen2!$A$1:$E$34,2,0)</f>
        <v>BASSIN DE BAYEUX</v>
      </c>
      <c r="B2904">
        <f>VLOOKUP(C2904,Nomen2!$A$1:$E$34,3,0)</f>
        <v>28118</v>
      </c>
      <c r="C2904">
        <v>2818</v>
      </c>
      <c r="D2904" t="s">
        <v>458</v>
      </c>
      <c r="E2904">
        <v>1</v>
      </c>
    </row>
    <row r="2905" spans="1:5">
      <c r="A2905" t="str">
        <f>VLOOKUP(C2905,Nomen2!$A$1:$E$34,2,0)</f>
        <v>BASSIN DE BAYEUX</v>
      </c>
      <c r="B2905">
        <f>VLOOKUP(C2905,Nomen2!$A$1:$E$34,3,0)</f>
        <v>28118</v>
      </c>
      <c r="C2905">
        <v>2818</v>
      </c>
      <c r="D2905" t="s">
        <v>287</v>
      </c>
      <c r="E2905">
        <v>1</v>
      </c>
    </row>
    <row r="2906" spans="1:5">
      <c r="A2906" t="str">
        <f>VLOOKUP(C2906,Nomen2!$A$1:$E$34,2,0)</f>
        <v>BASSIN DE BAYEUX</v>
      </c>
      <c r="B2906">
        <f>VLOOKUP(C2906,Nomen2!$A$1:$E$34,3,0)</f>
        <v>28118</v>
      </c>
      <c r="C2906">
        <v>2818</v>
      </c>
      <c r="D2906" t="s">
        <v>385</v>
      </c>
      <c r="E2906">
        <v>1</v>
      </c>
    </row>
    <row r="2907" spans="1:5">
      <c r="A2907" t="str">
        <f>VLOOKUP(C2907,Nomen2!$A$1:$E$34,2,0)</f>
        <v>BASSIN DE BAYEUX</v>
      </c>
      <c r="B2907">
        <f>VLOOKUP(C2907,Nomen2!$A$1:$E$34,3,0)</f>
        <v>28118</v>
      </c>
      <c r="C2907">
        <v>2818</v>
      </c>
      <c r="D2907" t="s">
        <v>566</v>
      </c>
      <c r="E2907">
        <v>1</v>
      </c>
    </row>
    <row r="2908" spans="1:5">
      <c r="A2908" t="str">
        <f>VLOOKUP(C2908,Nomen2!$A$1:$E$34,2,0)</f>
        <v>BASSIN DE BAYEUX</v>
      </c>
      <c r="B2908">
        <f>VLOOKUP(C2908,Nomen2!$A$1:$E$34,3,0)</f>
        <v>28118</v>
      </c>
      <c r="C2908">
        <v>2818</v>
      </c>
      <c r="D2908" t="s">
        <v>387</v>
      </c>
      <c r="E2908">
        <v>1</v>
      </c>
    </row>
    <row r="2909" spans="1:5">
      <c r="A2909" t="str">
        <f>VLOOKUP(C2909,Nomen2!$A$1:$E$34,2,0)</f>
        <v>BASSIN DE BAYEUX</v>
      </c>
      <c r="B2909">
        <f>VLOOKUP(C2909,Nomen2!$A$1:$E$34,3,0)</f>
        <v>28118</v>
      </c>
      <c r="C2909">
        <v>2818</v>
      </c>
      <c r="D2909" t="s">
        <v>355</v>
      </c>
      <c r="E2909">
        <v>1</v>
      </c>
    </row>
    <row r="2910" spans="1:5">
      <c r="A2910" t="str">
        <f>VLOOKUP(C2910,Nomen2!$A$1:$E$34,2,0)</f>
        <v>BASSIN DE BAYEUX</v>
      </c>
      <c r="B2910">
        <f>VLOOKUP(C2910,Nomen2!$A$1:$E$34,3,0)</f>
        <v>28118</v>
      </c>
      <c r="C2910">
        <v>2818</v>
      </c>
      <c r="D2910" t="s">
        <v>289</v>
      </c>
      <c r="E2910">
        <v>1</v>
      </c>
    </row>
    <row r="2911" spans="1:5">
      <c r="A2911" t="str">
        <f>VLOOKUP(C2911,Nomen2!$A$1:$E$34,2,0)</f>
        <v>BASSIN DE BAYEUX</v>
      </c>
      <c r="B2911">
        <f>VLOOKUP(C2911,Nomen2!$A$1:$E$34,3,0)</f>
        <v>28118</v>
      </c>
      <c r="C2911">
        <v>2818</v>
      </c>
      <c r="D2911" t="s">
        <v>462</v>
      </c>
      <c r="E2911">
        <v>1</v>
      </c>
    </row>
    <row r="2912" spans="1:5">
      <c r="A2912" t="str">
        <f>VLOOKUP(C2912,Nomen2!$A$1:$E$34,2,0)</f>
        <v>BASSIN DE BAYEUX</v>
      </c>
      <c r="B2912">
        <f>VLOOKUP(C2912,Nomen2!$A$1:$E$34,3,0)</f>
        <v>28118</v>
      </c>
      <c r="C2912">
        <v>2818</v>
      </c>
      <c r="D2912" t="s">
        <v>541</v>
      </c>
      <c r="E2912">
        <v>1</v>
      </c>
    </row>
    <row r="2913" spans="1:5">
      <c r="A2913" t="str">
        <f>VLOOKUP(C2913,Nomen2!$A$1:$E$34,2,0)</f>
        <v>BASSIN DE BAYEUX</v>
      </c>
      <c r="B2913">
        <f>VLOOKUP(C2913,Nomen2!$A$1:$E$34,3,0)</f>
        <v>28118</v>
      </c>
      <c r="C2913">
        <v>2818</v>
      </c>
      <c r="D2913" t="s">
        <v>335</v>
      </c>
      <c r="E2913">
        <v>1</v>
      </c>
    </row>
    <row r="2914" spans="1:5">
      <c r="A2914" t="str">
        <f>VLOOKUP(C2914,Nomen2!$A$1:$E$34,2,0)</f>
        <v>BASSIN DE BAYEUX</v>
      </c>
      <c r="B2914">
        <f>VLOOKUP(C2914,Nomen2!$A$1:$E$34,3,0)</f>
        <v>28118</v>
      </c>
      <c r="C2914">
        <v>2818</v>
      </c>
      <c r="D2914" t="s">
        <v>220</v>
      </c>
      <c r="E2914">
        <v>1</v>
      </c>
    </row>
    <row r="2915" spans="1:5">
      <c r="A2915" t="str">
        <f>VLOOKUP(C2915,Nomen2!$A$1:$E$34,2,0)</f>
        <v>BASSIN DE BAYEUX</v>
      </c>
      <c r="B2915">
        <f>VLOOKUP(C2915,Nomen2!$A$1:$E$34,3,0)</f>
        <v>28118</v>
      </c>
      <c r="C2915">
        <v>2818</v>
      </c>
      <c r="D2915" t="s">
        <v>544</v>
      </c>
      <c r="E2915">
        <v>1</v>
      </c>
    </row>
    <row r="2916" spans="1:5">
      <c r="A2916" t="str">
        <f>VLOOKUP(C2916,Nomen2!$A$1:$E$34,2,0)</f>
        <v>BASSIN DE BAYEUX</v>
      </c>
      <c r="B2916">
        <f>VLOOKUP(C2916,Nomen2!$A$1:$E$34,3,0)</f>
        <v>28118</v>
      </c>
      <c r="C2916">
        <v>2818</v>
      </c>
      <c r="D2916" t="s">
        <v>413</v>
      </c>
      <c r="E2916">
        <v>1</v>
      </c>
    </row>
    <row r="2917" spans="1:5">
      <c r="A2917" t="str">
        <f>VLOOKUP(C2917,Nomen2!$A$1:$E$34,2,0)</f>
        <v>BASSIN DE BAYEUX</v>
      </c>
      <c r="B2917">
        <f>VLOOKUP(C2917,Nomen2!$A$1:$E$34,3,0)</f>
        <v>28118</v>
      </c>
      <c r="C2917">
        <v>2818</v>
      </c>
      <c r="D2917" t="s">
        <v>320</v>
      </c>
      <c r="E2917">
        <v>1</v>
      </c>
    </row>
    <row r="2918" spans="1:5">
      <c r="A2918" t="str">
        <f>VLOOKUP(C2918,Nomen2!$A$1:$E$34,2,0)</f>
        <v>BASSIN DE BAYEUX</v>
      </c>
      <c r="B2918">
        <f>VLOOKUP(C2918,Nomen2!$A$1:$E$34,3,0)</f>
        <v>28118</v>
      </c>
      <c r="C2918">
        <v>2818</v>
      </c>
      <c r="D2918" t="s">
        <v>392</v>
      </c>
      <c r="E2918">
        <v>1</v>
      </c>
    </row>
    <row r="2919" spans="1:5">
      <c r="A2919" t="str">
        <f>VLOOKUP(C2919,Nomen2!$A$1:$E$34,2,0)</f>
        <v>BASSIN DE BAYEUX</v>
      </c>
      <c r="B2919">
        <f>VLOOKUP(C2919,Nomen2!$A$1:$E$34,3,0)</f>
        <v>28118</v>
      </c>
      <c r="C2919">
        <v>2818</v>
      </c>
      <c r="D2919" t="s">
        <v>262</v>
      </c>
      <c r="E2919">
        <v>1</v>
      </c>
    </row>
    <row r="2920" spans="1:5">
      <c r="A2920" t="str">
        <f>VLOOKUP(C2920,Nomen2!$A$1:$E$34,2,0)</f>
        <v>BASSIN DE BAYEUX</v>
      </c>
      <c r="B2920">
        <f>VLOOKUP(C2920,Nomen2!$A$1:$E$34,3,0)</f>
        <v>28118</v>
      </c>
      <c r="C2920">
        <v>2818</v>
      </c>
      <c r="D2920" t="s">
        <v>305</v>
      </c>
      <c r="E2920">
        <v>1</v>
      </c>
    </row>
    <row r="2921" spans="1:5">
      <c r="A2921" t="str">
        <f>VLOOKUP(C2921,Nomen2!$A$1:$E$34,2,0)</f>
        <v>BASSIN DE BAYEUX</v>
      </c>
      <c r="B2921">
        <f>VLOOKUP(C2921,Nomen2!$A$1:$E$34,3,0)</f>
        <v>28118</v>
      </c>
      <c r="C2921">
        <v>2818</v>
      </c>
      <c r="D2921" t="s">
        <v>338</v>
      </c>
      <c r="E2921">
        <v>1</v>
      </c>
    </row>
    <row r="2922" spans="1:5">
      <c r="A2922" t="str">
        <f>VLOOKUP(C2922,Nomen2!$A$1:$E$34,2,0)</f>
        <v>BASSIN DE BAYEUX</v>
      </c>
      <c r="B2922">
        <f>VLOOKUP(C2922,Nomen2!$A$1:$E$34,3,0)</f>
        <v>28118</v>
      </c>
      <c r="C2922">
        <v>2818</v>
      </c>
      <c r="D2922" t="s">
        <v>422</v>
      </c>
      <c r="E2922">
        <v>1</v>
      </c>
    </row>
    <row r="2923" spans="1:5">
      <c r="A2923" t="str">
        <f>VLOOKUP(C2923,Nomen2!$A$1:$E$34,2,0)</f>
        <v>BASSIN DE BAYEUX</v>
      </c>
      <c r="B2923">
        <f>VLOOKUP(C2923,Nomen2!$A$1:$E$34,3,0)</f>
        <v>28118</v>
      </c>
      <c r="C2923">
        <v>2818</v>
      </c>
      <c r="D2923" t="s">
        <v>271</v>
      </c>
      <c r="E2923">
        <v>0</v>
      </c>
    </row>
    <row r="2924" spans="1:5">
      <c r="A2924" t="str">
        <f>VLOOKUP(C2924,Nomen2!$A$1:$E$34,2,0)</f>
        <v>BASSIN DE BAYEUX</v>
      </c>
      <c r="B2924">
        <f>VLOOKUP(C2924,Nomen2!$A$1:$E$34,3,0)</f>
        <v>28118</v>
      </c>
      <c r="C2924">
        <v>2818</v>
      </c>
      <c r="D2924" t="s">
        <v>273</v>
      </c>
      <c r="E2924">
        <v>0</v>
      </c>
    </row>
    <row r="2925" spans="1:5">
      <c r="A2925" t="str">
        <f>VLOOKUP(C2925,Nomen2!$A$1:$E$34,2,0)</f>
        <v>BASSIN DE BAYEUX</v>
      </c>
      <c r="B2925">
        <f>VLOOKUP(C2925,Nomen2!$A$1:$E$34,3,0)</f>
        <v>28118</v>
      </c>
      <c r="C2925">
        <v>2818</v>
      </c>
      <c r="D2925" t="s">
        <v>454</v>
      </c>
      <c r="E2925">
        <v>0</v>
      </c>
    </row>
    <row r="2926" spans="1:5">
      <c r="A2926" t="str">
        <f>VLOOKUP(C2926,Nomen2!$A$1:$E$34,2,0)</f>
        <v>BASSIN DE BAYEUX</v>
      </c>
      <c r="B2926">
        <f>VLOOKUP(C2926,Nomen2!$A$1:$E$34,3,0)</f>
        <v>28118</v>
      </c>
      <c r="C2926">
        <v>2818</v>
      </c>
      <c r="D2926" t="s">
        <v>203</v>
      </c>
      <c r="E2926">
        <v>0</v>
      </c>
    </row>
    <row r="2927" spans="1:5">
      <c r="A2927" t="str">
        <f>VLOOKUP(C2927,Nomen2!$A$1:$E$34,2,0)</f>
        <v>BASSIN DE BAYEUX</v>
      </c>
      <c r="B2927">
        <f>VLOOKUP(C2927,Nomen2!$A$1:$E$34,3,0)</f>
        <v>28118</v>
      </c>
      <c r="C2927">
        <v>2818</v>
      </c>
      <c r="D2927" t="s">
        <v>384</v>
      </c>
      <c r="E2927">
        <v>0</v>
      </c>
    </row>
    <row r="2928" spans="1:5">
      <c r="A2928" t="str">
        <f>VLOOKUP(C2928,Nomen2!$A$1:$E$34,2,0)</f>
        <v>BASSIN DE BAYEUX</v>
      </c>
      <c r="B2928">
        <f>VLOOKUP(C2928,Nomen2!$A$1:$E$34,3,0)</f>
        <v>28118</v>
      </c>
      <c r="C2928">
        <v>2818</v>
      </c>
      <c r="D2928" t="s">
        <v>228</v>
      </c>
      <c r="E2928">
        <v>0</v>
      </c>
    </row>
    <row r="2929" spans="1:5">
      <c r="A2929" t="str">
        <f>VLOOKUP(C2929,Nomen2!$A$1:$E$34,2,0)</f>
        <v>BASSIN DE BAYEUX</v>
      </c>
      <c r="B2929">
        <f>VLOOKUP(C2929,Nomen2!$A$1:$E$34,3,0)</f>
        <v>28118</v>
      </c>
      <c r="C2929">
        <v>2818</v>
      </c>
      <c r="D2929" t="s">
        <v>415</v>
      </c>
      <c r="E2929">
        <v>0</v>
      </c>
    </row>
    <row r="2930" spans="1:5">
      <c r="A2930" t="str">
        <f>VLOOKUP(C2930,Nomen2!$A$1:$E$34,2,0)</f>
        <v>BASSIN DE BAYEUX</v>
      </c>
      <c r="B2930">
        <f>VLOOKUP(C2930,Nomen2!$A$1:$E$34,3,0)</f>
        <v>28118</v>
      </c>
      <c r="C2930">
        <v>2818</v>
      </c>
      <c r="D2930" t="s">
        <v>467</v>
      </c>
      <c r="E2930">
        <v>0</v>
      </c>
    </row>
    <row r="2931" spans="1:5">
      <c r="A2931" t="str">
        <f>VLOOKUP(C2931,Nomen2!$A$1:$E$34,2,0)</f>
        <v>BASSIN DE BAYEUX</v>
      </c>
      <c r="B2931">
        <f>VLOOKUP(C2931,Nomen2!$A$1:$E$34,3,0)</f>
        <v>28118</v>
      </c>
      <c r="C2931">
        <v>2818</v>
      </c>
      <c r="D2931" t="s">
        <v>419</v>
      </c>
      <c r="E2931">
        <v>0</v>
      </c>
    </row>
    <row r="2932" spans="1:5">
      <c r="A2932" t="str">
        <f>VLOOKUP(C2932,Nomen2!$A$1:$E$34,2,0)</f>
        <v>BASSIN DE BAYEUX</v>
      </c>
      <c r="B2932">
        <f>VLOOKUP(C2932,Nomen2!$A$1:$E$34,3,0)</f>
        <v>28118</v>
      </c>
      <c r="C2932">
        <v>2818</v>
      </c>
      <c r="D2932" t="s">
        <v>569</v>
      </c>
      <c r="E2932">
        <v>0</v>
      </c>
    </row>
    <row r="2933" spans="1:5">
      <c r="A2933" t="str">
        <f>VLOOKUP(C2933,Nomen2!$A$1:$E$34,2,0)</f>
        <v>BASSIN DE FALAISE</v>
      </c>
      <c r="B2933">
        <f>VLOOKUP(C2933,Nomen2!$A$1:$E$34,3,0)</f>
        <v>28119</v>
      </c>
      <c r="C2933">
        <v>2819</v>
      </c>
      <c r="D2933" t="s">
        <v>185</v>
      </c>
      <c r="E2933">
        <v>22</v>
      </c>
    </row>
    <row r="2934" spans="1:5">
      <c r="A2934" t="str">
        <f>VLOOKUP(C2934,Nomen2!$A$1:$E$34,2,0)</f>
        <v>BASSIN DE FALAISE</v>
      </c>
      <c r="B2934">
        <f>VLOOKUP(C2934,Nomen2!$A$1:$E$34,3,0)</f>
        <v>28119</v>
      </c>
      <c r="C2934">
        <v>2819</v>
      </c>
      <c r="D2934" t="s">
        <v>183</v>
      </c>
      <c r="E2934">
        <v>17</v>
      </c>
    </row>
    <row r="2935" spans="1:5">
      <c r="A2935" t="str">
        <f>VLOOKUP(C2935,Nomen2!$A$1:$E$34,2,0)</f>
        <v>BASSIN DE FALAISE</v>
      </c>
      <c r="B2935">
        <f>VLOOKUP(C2935,Nomen2!$A$1:$E$34,3,0)</f>
        <v>28119</v>
      </c>
      <c r="C2935">
        <v>2819</v>
      </c>
      <c r="D2935" t="s">
        <v>175</v>
      </c>
      <c r="E2935">
        <v>14</v>
      </c>
    </row>
    <row r="2936" spans="1:5">
      <c r="A2936" t="str">
        <f>VLOOKUP(C2936,Nomen2!$A$1:$E$34,2,0)</f>
        <v>BASSIN DE FALAISE</v>
      </c>
      <c r="B2936">
        <f>VLOOKUP(C2936,Nomen2!$A$1:$E$34,3,0)</f>
        <v>28119</v>
      </c>
      <c r="C2936">
        <v>2819</v>
      </c>
      <c r="D2936" t="s">
        <v>178</v>
      </c>
      <c r="E2936">
        <v>13</v>
      </c>
    </row>
    <row r="2937" spans="1:5">
      <c r="A2937" t="str">
        <f>VLOOKUP(C2937,Nomen2!$A$1:$E$34,2,0)</f>
        <v>BASSIN DE FALAISE</v>
      </c>
      <c r="B2937">
        <f>VLOOKUP(C2937,Nomen2!$A$1:$E$34,3,0)</f>
        <v>28119</v>
      </c>
      <c r="C2937">
        <v>2819</v>
      </c>
      <c r="D2937" t="s">
        <v>176</v>
      </c>
      <c r="E2937">
        <v>11</v>
      </c>
    </row>
    <row r="2938" spans="1:5">
      <c r="A2938" t="str">
        <f>VLOOKUP(C2938,Nomen2!$A$1:$E$34,2,0)</f>
        <v>BASSIN DE FALAISE</v>
      </c>
      <c r="B2938">
        <f>VLOOKUP(C2938,Nomen2!$A$1:$E$34,3,0)</f>
        <v>28119</v>
      </c>
      <c r="C2938">
        <v>2819</v>
      </c>
      <c r="D2938" t="s">
        <v>184</v>
      </c>
      <c r="E2938">
        <v>11</v>
      </c>
    </row>
    <row r="2939" spans="1:5">
      <c r="A2939" t="str">
        <f>VLOOKUP(C2939,Nomen2!$A$1:$E$34,2,0)</f>
        <v>BASSIN DE FALAISE</v>
      </c>
      <c r="B2939">
        <f>VLOOKUP(C2939,Nomen2!$A$1:$E$34,3,0)</f>
        <v>28119</v>
      </c>
      <c r="C2939">
        <v>2819</v>
      </c>
      <c r="D2939" t="s">
        <v>188</v>
      </c>
      <c r="E2939">
        <v>10</v>
      </c>
    </row>
    <row r="2940" spans="1:5">
      <c r="A2940" t="str">
        <f>VLOOKUP(C2940,Nomen2!$A$1:$E$34,2,0)</f>
        <v>BASSIN DE FALAISE</v>
      </c>
      <c r="B2940">
        <f>VLOOKUP(C2940,Nomen2!$A$1:$E$34,3,0)</f>
        <v>28119</v>
      </c>
      <c r="C2940">
        <v>2819</v>
      </c>
      <c r="D2940" t="s">
        <v>191</v>
      </c>
      <c r="E2940">
        <v>7</v>
      </c>
    </row>
    <row r="2941" spans="1:5">
      <c r="A2941" t="str">
        <f>VLOOKUP(C2941,Nomen2!$A$1:$E$34,2,0)</f>
        <v>BASSIN DE FALAISE</v>
      </c>
      <c r="B2941">
        <f>VLOOKUP(C2941,Nomen2!$A$1:$E$34,3,0)</f>
        <v>28119</v>
      </c>
      <c r="C2941">
        <v>2819</v>
      </c>
      <c r="D2941" t="s">
        <v>199</v>
      </c>
      <c r="E2941">
        <v>7</v>
      </c>
    </row>
    <row r="2942" spans="1:5">
      <c r="A2942" t="str">
        <f>VLOOKUP(C2942,Nomen2!$A$1:$E$34,2,0)</f>
        <v>BASSIN DE FALAISE</v>
      </c>
      <c r="B2942">
        <f>VLOOKUP(C2942,Nomen2!$A$1:$E$34,3,0)</f>
        <v>28119</v>
      </c>
      <c r="C2942">
        <v>2819</v>
      </c>
      <c r="D2942" t="s">
        <v>195</v>
      </c>
      <c r="E2942">
        <v>7</v>
      </c>
    </row>
    <row r="2943" spans="1:5">
      <c r="A2943" t="str">
        <f>VLOOKUP(C2943,Nomen2!$A$1:$E$34,2,0)</f>
        <v>BASSIN DE FALAISE</v>
      </c>
      <c r="B2943">
        <f>VLOOKUP(C2943,Nomen2!$A$1:$E$34,3,0)</f>
        <v>28119</v>
      </c>
      <c r="C2943">
        <v>2819</v>
      </c>
      <c r="D2943" t="s">
        <v>177</v>
      </c>
      <c r="E2943">
        <v>6</v>
      </c>
    </row>
    <row r="2944" spans="1:5">
      <c r="A2944" t="str">
        <f>VLOOKUP(C2944,Nomen2!$A$1:$E$34,2,0)</f>
        <v>BASSIN DE FALAISE</v>
      </c>
      <c r="B2944">
        <f>VLOOKUP(C2944,Nomen2!$A$1:$E$34,3,0)</f>
        <v>28119</v>
      </c>
      <c r="C2944">
        <v>2819</v>
      </c>
      <c r="D2944" t="s">
        <v>193</v>
      </c>
      <c r="E2944">
        <v>6</v>
      </c>
    </row>
    <row r="2945" spans="1:5">
      <c r="A2945" t="str">
        <f>VLOOKUP(C2945,Nomen2!$A$1:$E$34,2,0)</f>
        <v>BASSIN DE FALAISE</v>
      </c>
      <c r="B2945">
        <f>VLOOKUP(C2945,Nomen2!$A$1:$E$34,3,0)</f>
        <v>28119</v>
      </c>
      <c r="C2945">
        <v>2819</v>
      </c>
      <c r="D2945" t="s">
        <v>221</v>
      </c>
      <c r="E2945">
        <v>6</v>
      </c>
    </row>
    <row r="2946" spans="1:5">
      <c r="A2946" t="str">
        <f>VLOOKUP(C2946,Nomen2!$A$1:$E$34,2,0)</f>
        <v>BASSIN DE FALAISE</v>
      </c>
      <c r="B2946">
        <f>VLOOKUP(C2946,Nomen2!$A$1:$E$34,3,0)</f>
        <v>28119</v>
      </c>
      <c r="C2946">
        <v>2819</v>
      </c>
      <c r="D2946" t="s">
        <v>179</v>
      </c>
      <c r="E2946">
        <v>6</v>
      </c>
    </row>
    <row r="2947" spans="1:5">
      <c r="A2947" t="str">
        <f>VLOOKUP(C2947,Nomen2!$A$1:$E$34,2,0)</f>
        <v>BASSIN DE FALAISE</v>
      </c>
      <c r="B2947">
        <f>VLOOKUP(C2947,Nomen2!$A$1:$E$34,3,0)</f>
        <v>28119</v>
      </c>
      <c r="C2947">
        <v>2819</v>
      </c>
      <c r="D2947" t="s">
        <v>196</v>
      </c>
      <c r="E2947">
        <v>5</v>
      </c>
    </row>
    <row r="2948" spans="1:5">
      <c r="A2948" t="str">
        <f>VLOOKUP(C2948,Nomen2!$A$1:$E$34,2,0)</f>
        <v>BASSIN DE FALAISE</v>
      </c>
      <c r="B2948">
        <f>VLOOKUP(C2948,Nomen2!$A$1:$E$34,3,0)</f>
        <v>28119</v>
      </c>
      <c r="C2948">
        <v>2819</v>
      </c>
      <c r="D2948" t="s">
        <v>288</v>
      </c>
      <c r="E2948">
        <v>5</v>
      </c>
    </row>
    <row r="2949" spans="1:5">
      <c r="A2949" t="str">
        <f>VLOOKUP(C2949,Nomen2!$A$1:$E$34,2,0)</f>
        <v>BASSIN DE FALAISE</v>
      </c>
      <c r="B2949">
        <f>VLOOKUP(C2949,Nomen2!$A$1:$E$34,3,0)</f>
        <v>28119</v>
      </c>
      <c r="C2949">
        <v>2819</v>
      </c>
      <c r="D2949" t="s">
        <v>182</v>
      </c>
      <c r="E2949">
        <v>5</v>
      </c>
    </row>
    <row r="2950" spans="1:5">
      <c r="A2950" t="str">
        <f>VLOOKUP(C2950,Nomen2!$A$1:$E$34,2,0)</f>
        <v>BASSIN DE FALAISE</v>
      </c>
      <c r="B2950">
        <f>VLOOKUP(C2950,Nomen2!$A$1:$E$34,3,0)</f>
        <v>28119</v>
      </c>
      <c r="C2950">
        <v>2819</v>
      </c>
      <c r="D2950" t="s">
        <v>297</v>
      </c>
      <c r="E2950">
        <v>5</v>
      </c>
    </row>
    <row r="2951" spans="1:5">
      <c r="A2951" t="str">
        <f>VLOOKUP(C2951,Nomen2!$A$1:$E$34,2,0)</f>
        <v>BASSIN DE FALAISE</v>
      </c>
      <c r="B2951">
        <f>VLOOKUP(C2951,Nomen2!$A$1:$E$34,3,0)</f>
        <v>28119</v>
      </c>
      <c r="C2951">
        <v>2819</v>
      </c>
      <c r="D2951" t="s">
        <v>229</v>
      </c>
      <c r="E2951">
        <v>5</v>
      </c>
    </row>
    <row r="2952" spans="1:5">
      <c r="A2952" t="str">
        <f>VLOOKUP(C2952,Nomen2!$A$1:$E$34,2,0)</f>
        <v>BASSIN DE FALAISE</v>
      </c>
      <c r="B2952">
        <f>VLOOKUP(C2952,Nomen2!$A$1:$E$34,3,0)</f>
        <v>28119</v>
      </c>
      <c r="C2952">
        <v>2819</v>
      </c>
      <c r="D2952" t="s">
        <v>194</v>
      </c>
      <c r="E2952">
        <v>5</v>
      </c>
    </row>
    <row r="2953" spans="1:5">
      <c r="A2953" t="str">
        <f>VLOOKUP(C2953,Nomen2!$A$1:$E$34,2,0)</f>
        <v>BASSIN DE FALAISE</v>
      </c>
      <c r="B2953">
        <f>VLOOKUP(C2953,Nomen2!$A$1:$E$34,3,0)</f>
        <v>28119</v>
      </c>
      <c r="C2953">
        <v>2819</v>
      </c>
      <c r="D2953" t="s">
        <v>198</v>
      </c>
      <c r="E2953">
        <v>5</v>
      </c>
    </row>
    <row r="2954" spans="1:5">
      <c r="A2954" t="str">
        <f>VLOOKUP(C2954,Nomen2!$A$1:$E$34,2,0)</f>
        <v>BASSIN DE FALAISE</v>
      </c>
      <c r="B2954">
        <f>VLOOKUP(C2954,Nomen2!$A$1:$E$34,3,0)</f>
        <v>28119</v>
      </c>
      <c r="C2954">
        <v>2819</v>
      </c>
      <c r="D2954" t="s">
        <v>206</v>
      </c>
      <c r="E2954">
        <v>5</v>
      </c>
    </row>
    <row r="2955" spans="1:5">
      <c r="A2955" t="str">
        <f>VLOOKUP(C2955,Nomen2!$A$1:$E$34,2,0)</f>
        <v>BASSIN DE FALAISE</v>
      </c>
      <c r="B2955">
        <f>VLOOKUP(C2955,Nomen2!$A$1:$E$34,3,0)</f>
        <v>28119</v>
      </c>
      <c r="C2955">
        <v>2819</v>
      </c>
      <c r="D2955" t="s">
        <v>255</v>
      </c>
      <c r="E2955">
        <v>5</v>
      </c>
    </row>
    <row r="2956" spans="1:5">
      <c r="A2956" t="str">
        <f>VLOOKUP(C2956,Nomen2!$A$1:$E$34,2,0)</f>
        <v>BASSIN DE FALAISE</v>
      </c>
      <c r="B2956">
        <f>VLOOKUP(C2956,Nomen2!$A$1:$E$34,3,0)</f>
        <v>28119</v>
      </c>
      <c r="C2956">
        <v>2819</v>
      </c>
      <c r="D2956" t="s">
        <v>181</v>
      </c>
      <c r="E2956">
        <v>4</v>
      </c>
    </row>
    <row r="2957" spans="1:5">
      <c r="A2957" t="str">
        <f>VLOOKUP(C2957,Nomen2!$A$1:$E$34,2,0)</f>
        <v>BASSIN DE FALAISE</v>
      </c>
      <c r="B2957">
        <f>VLOOKUP(C2957,Nomen2!$A$1:$E$34,3,0)</f>
        <v>28119</v>
      </c>
      <c r="C2957">
        <v>2819</v>
      </c>
      <c r="D2957" t="s">
        <v>200</v>
      </c>
      <c r="E2957">
        <v>4</v>
      </c>
    </row>
    <row r="2958" spans="1:5">
      <c r="A2958" t="str">
        <f>VLOOKUP(C2958,Nomen2!$A$1:$E$34,2,0)</f>
        <v>BASSIN DE FALAISE</v>
      </c>
      <c r="B2958">
        <f>VLOOKUP(C2958,Nomen2!$A$1:$E$34,3,0)</f>
        <v>28119</v>
      </c>
      <c r="C2958">
        <v>2819</v>
      </c>
      <c r="D2958" t="s">
        <v>302</v>
      </c>
      <c r="E2958">
        <v>4</v>
      </c>
    </row>
    <row r="2959" spans="1:5">
      <c r="A2959" t="str">
        <f>VLOOKUP(C2959,Nomen2!$A$1:$E$34,2,0)</f>
        <v>BASSIN DE FALAISE</v>
      </c>
      <c r="B2959">
        <f>VLOOKUP(C2959,Nomen2!$A$1:$E$34,3,0)</f>
        <v>28119</v>
      </c>
      <c r="C2959">
        <v>2819</v>
      </c>
      <c r="D2959" t="s">
        <v>201</v>
      </c>
      <c r="E2959">
        <v>4</v>
      </c>
    </row>
    <row r="2960" spans="1:5">
      <c r="A2960" t="str">
        <f>VLOOKUP(C2960,Nomen2!$A$1:$E$34,2,0)</f>
        <v>BASSIN DE FALAISE</v>
      </c>
      <c r="B2960">
        <f>VLOOKUP(C2960,Nomen2!$A$1:$E$34,3,0)</f>
        <v>28119</v>
      </c>
      <c r="C2960">
        <v>2819</v>
      </c>
      <c r="D2960" t="s">
        <v>257</v>
      </c>
      <c r="E2960">
        <v>3</v>
      </c>
    </row>
    <row r="2961" spans="1:5">
      <c r="A2961" t="str">
        <f>VLOOKUP(C2961,Nomen2!$A$1:$E$34,2,0)</f>
        <v>BASSIN DE FALAISE</v>
      </c>
      <c r="B2961">
        <f>VLOOKUP(C2961,Nomen2!$A$1:$E$34,3,0)</f>
        <v>28119</v>
      </c>
      <c r="C2961">
        <v>2819</v>
      </c>
      <c r="D2961" t="s">
        <v>217</v>
      </c>
      <c r="E2961">
        <v>3</v>
      </c>
    </row>
    <row r="2962" spans="1:5">
      <c r="A2962" t="str">
        <f>VLOOKUP(C2962,Nomen2!$A$1:$E$34,2,0)</f>
        <v>BASSIN DE FALAISE</v>
      </c>
      <c r="B2962">
        <f>VLOOKUP(C2962,Nomen2!$A$1:$E$34,3,0)</f>
        <v>28119</v>
      </c>
      <c r="C2962">
        <v>2819</v>
      </c>
      <c r="D2962" t="s">
        <v>223</v>
      </c>
      <c r="E2962">
        <v>3</v>
      </c>
    </row>
    <row r="2963" spans="1:5">
      <c r="A2963" t="str">
        <f>VLOOKUP(C2963,Nomen2!$A$1:$E$34,2,0)</f>
        <v>BASSIN DE FALAISE</v>
      </c>
      <c r="B2963">
        <f>VLOOKUP(C2963,Nomen2!$A$1:$E$34,3,0)</f>
        <v>28119</v>
      </c>
      <c r="C2963">
        <v>2819</v>
      </c>
      <c r="D2963" t="s">
        <v>186</v>
      </c>
      <c r="E2963">
        <v>3</v>
      </c>
    </row>
    <row r="2964" spans="1:5">
      <c r="A2964" t="str">
        <f>VLOOKUP(C2964,Nomen2!$A$1:$E$34,2,0)</f>
        <v>BASSIN DE FALAISE</v>
      </c>
      <c r="B2964">
        <f>VLOOKUP(C2964,Nomen2!$A$1:$E$34,3,0)</f>
        <v>28119</v>
      </c>
      <c r="C2964">
        <v>2819</v>
      </c>
      <c r="D2964" t="s">
        <v>187</v>
      </c>
      <c r="E2964">
        <v>3</v>
      </c>
    </row>
    <row r="2965" spans="1:5">
      <c r="A2965" t="str">
        <f>VLOOKUP(C2965,Nomen2!$A$1:$E$34,2,0)</f>
        <v>BASSIN DE FALAISE</v>
      </c>
      <c r="B2965">
        <f>VLOOKUP(C2965,Nomen2!$A$1:$E$34,3,0)</f>
        <v>28119</v>
      </c>
      <c r="C2965">
        <v>2819</v>
      </c>
      <c r="D2965" t="s">
        <v>251</v>
      </c>
      <c r="E2965">
        <v>3</v>
      </c>
    </row>
    <row r="2966" spans="1:5">
      <c r="A2966" t="str">
        <f>VLOOKUP(C2966,Nomen2!$A$1:$E$34,2,0)</f>
        <v>BASSIN DE FALAISE</v>
      </c>
      <c r="B2966">
        <f>VLOOKUP(C2966,Nomen2!$A$1:$E$34,3,0)</f>
        <v>28119</v>
      </c>
      <c r="C2966">
        <v>2819</v>
      </c>
      <c r="D2966" t="s">
        <v>252</v>
      </c>
      <c r="E2966">
        <v>3</v>
      </c>
    </row>
    <row r="2967" spans="1:5">
      <c r="A2967" t="str">
        <f>VLOOKUP(C2967,Nomen2!$A$1:$E$34,2,0)</f>
        <v>BASSIN DE FALAISE</v>
      </c>
      <c r="B2967">
        <f>VLOOKUP(C2967,Nomen2!$A$1:$E$34,3,0)</f>
        <v>28119</v>
      </c>
      <c r="C2967">
        <v>2819</v>
      </c>
      <c r="D2967" t="s">
        <v>203</v>
      </c>
      <c r="E2967">
        <v>3</v>
      </c>
    </row>
    <row r="2968" spans="1:5">
      <c r="A2968" t="str">
        <f>VLOOKUP(C2968,Nomen2!$A$1:$E$34,2,0)</f>
        <v>BASSIN DE FALAISE</v>
      </c>
      <c r="B2968">
        <f>VLOOKUP(C2968,Nomen2!$A$1:$E$34,3,0)</f>
        <v>28119</v>
      </c>
      <c r="C2968">
        <v>2819</v>
      </c>
      <c r="D2968" t="s">
        <v>228</v>
      </c>
      <c r="E2968">
        <v>3</v>
      </c>
    </row>
    <row r="2969" spans="1:5">
      <c r="A2969" t="str">
        <f>VLOOKUP(C2969,Nomen2!$A$1:$E$34,2,0)</f>
        <v>BASSIN DE FALAISE</v>
      </c>
      <c r="B2969">
        <f>VLOOKUP(C2969,Nomen2!$A$1:$E$34,3,0)</f>
        <v>28119</v>
      </c>
      <c r="C2969">
        <v>2819</v>
      </c>
      <c r="D2969" t="s">
        <v>205</v>
      </c>
      <c r="E2969">
        <v>3</v>
      </c>
    </row>
    <row r="2970" spans="1:5">
      <c r="A2970" t="str">
        <f>VLOOKUP(C2970,Nomen2!$A$1:$E$34,2,0)</f>
        <v>BASSIN DE FALAISE</v>
      </c>
      <c r="B2970">
        <f>VLOOKUP(C2970,Nomen2!$A$1:$E$34,3,0)</f>
        <v>28119</v>
      </c>
      <c r="C2970">
        <v>2819</v>
      </c>
      <c r="D2970" t="s">
        <v>289</v>
      </c>
      <c r="E2970">
        <v>3</v>
      </c>
    </row>
    <row r="2971" spans="1:5">
      <c r="A2971" t="str">
        <f>VLOOKUP(C2971,Nomen2!$A$1:$E$34,2,0)</f>
        <v>BASSIN DE FALAISE</v>
      </c>
      <c r="B2971">
        <f>VLOOKUP(C2971,Nomen2!$A$1:$E$34,3,0)</f>
        <v>28119</v>
      </c>
      <c r="C2971">
        <v>2819</v>
      </c>
      <c r="D2971" t="s">
        <v>230</v>
      </c>
      <c r="E2971">
        <v>3</v>
      </c>
    </row>
    <row r="2972" spans="1:5">
      <c r="A2972" t="str">
        <f>VLOOKUP(C2972,Nomen2!$A$1:$E$34,2,0)</f>
        <v>BASSIN DE FALAISE</v>
      </c>
      <c r="B2972">
        <f>VLOOKUP(C2972,Nomen2!$A$1:$E$34,3,0)</f>
        <v>28119</v>
      </c>
      <c r="C2972">
        <v>2819</v>
      </c>
      <c r="D2972" t="s">
        <v>180</v>
      </c>
      <c r="E2972">
        <v>3</v>
      </c>
    </row>
    <row r="2973" spans="1:5">
      <c r="A2973" t="str">
        <f>VLOOKUP(C2973,Nomen2!$A$1:$E$34,2,0)</f>
        <v>BASSIN DE FALAISE</v>
      </c>
      <c r="B2973">
        <f>VLOOKUP(C2973,Nomen2!$A$1:$E$34,3,0)</f>
        <v>28119</v>
      </c>
      <c r="C2973">
        <v>2819</v>
      </c>
      <c r="D2973" t="s">
        <v>222</v>
      </c>
      <c r="E2973">
        <v>2</v>
      </c>
    </row>
    <row r="2974" spans="1:5">
      <c r="A2974" t="str">
        <f>VLOOKUP(C2974,Nomen2!$A$1:$E$34,2,0)</f>
        <v>BASSIN DE FALAISE</v>
      </c>
      <c r="B2974">
        <f>VLOOKUP(C2974,Nomen2!$A$1:$E$34,3,0)</f>
        <v>28119</v>
      </c>
      <c r="C2974">
        <v>2819</v>
      </c>
      <c r="D2974" t="s">
        <v>215</v>
      </c>
      <c r="E2974">
        <v>2</v>
      </c>
    </row>
    <row r="2975" spans="1:5">
      <c r="A2975" t="str">
        <f>VLOOKUP(C2975,Nomen2!$A$1:$E$34,2,0)</f>
        <v>BASSIN DE FALAISE</v>
      </c>
      <c r="B2975">
        <f>VLOOKUP(C2975,Nomen2!$A$1:$E$34,3,0)</f>
        <v>28119</v>
      </c>
      <c r="C2975">
        <v>2819</v>
      </c>
      <c r="D2975" t="s">
        <v>403</v>
      </c>
      <c r="E2975">
        <v>2</v>
      </c>
    </row>
    <row r="2976" spans="1:5">
      <c r="A2976" t="str">
        <f>VLOOKUP(C2976,Nomen2!$A$1:$E$34,2,0)</f>
        <v>BASSIN DE FALAISE</v>
      </c>
      <c r="B2976">
        <f>VLOOKUP(C2976,Nomen2!$A$1:$E$34,3,0)</f>
        <v>28119</v>
      </c>
      <c r="C2976">
        <v>2819</v>
      </c>
      <c r="D2976" t="s">
        <v>192</v>
      </c>
      <c r="E2976">
        <v>2</v>
      </c>
    </row>
    <row r="2977" spans="1:5">
      <c r="A2977" t="str">
        <f>VLOOKUP(C2977,Nomen2!$A$1:$E$34,2,0)</f>
        <v>BASSIN DE FALAISE</v>
      </c>
      <c r="B2977">
        <f>VLOOKUP(C2977,Nomen2!$A$1:$E$34,3,0)</f>
        <v>28119</v>
      </c>
      <c r="C2977">
        <v>2819</v>
      </c>
      <c r="D2977" t="s">
        <v>189</v>
      </c>
      <c r="E2977">
        <v>2</v>
      </c>
    </row>
    <row r="2978" spans="1:5">
      <c r="A2978" t="str">
        <f>VLOOKUP(C2978,Nomen2!$A$1:$E$34,2,0)</f>
        <v>BASSIN DE FALAISE</v>
      </c>
      <c r="B2978">
        <f>VLOOKUP(C2978,Nomen2!$A$1:$E$34,3,0)</f>
        <v>28119</v>
      </c>
      <c r="C2978">
        <v>2819</v>
      </c>
      <c r="D2978" t="s">
        <v>385</v>
      </c>
      <c r="E2978">
        <v>2</v>
      </c>
    </row>
    <row r="2979" spans="1:5">
      <c r="A2979" t="str">
        <f>VLOOKUP(C2979,Nomen2!$A$1:$E$34,2,0)</f>
        <v>BASSIN DE FALAISE</v>
      </c>
      <c r="B2979">
        <f>VLOOKUP(C2979,Nomen2!$A$1:$E$34,3,0)</f>
        <v>28119</v>
      </c>
      <c r="C2979">
        <v>2819</v>
      </c>
      <c r="D2979" t="s">
        <v>248</v>
      </c>
      <c r="E2979">
        <v>2</v>
      </c>
    </row>
    <row r="2980" spans="1:5">
      <c r="A2980" t="str">
        <f>VLOOKUP(C2980,Nomen2!$A$1:$E$34,2,0)</f>
        <v>BASSIN DE FALAISE</v>
      </c>
      <c r="B2980">
        <f>VLOOKUP(C2980,Nomen2!$A$1:$E$34,3,0)</f>
        <v>28119</v>
      </c>
      <c r="C2980">
        <v>2819</v>
      </c>
      <c r="D2980" t="s">
        <v>216</v>
      </c>
      <c r="E2980">
        <v>2</v>
      </c>
    </row>
    <row r="2981" spans="1:5">
      <c r="A2981" t="str">
        <f>VLOOKUP(C2981,Nomen2!$A$1:$E$34,2,0)</f>
        <v>BASSIN DE FALAISE</v>
      </c>
      <c r="B2981">
        <f>VLOOKUP(C2981,Nomen2!$A$1:$E$34,3,0)</f>
        <v>28119</v>
      </c>
      <c r="C2981">
        <v>2819</v>
      </c>
      <c r="D2981" t="s">
        <v>211</v>
      </c>
      <c r="E2981">
        <v>2</v>
      </c>
    </row>
    <row r="2982" spans="1:5">
      <c r="A2982" t="str">
        <f>VLOOKUP(C2982,Nomen2!$A$1:$E$34,2,0)</f>
        <v>BASSIN DE FALAISE</v>
      </c>
      <c r="B2982">
        <f>VLOOKUP(C2982,Nomen2!$A$1:$E$34,3,0)</f>
        <v>28119</v>
      </c>
      <c r="C2982">
        <v>2819</v>
      </c>
      <c r="D2982" t="s">
        <v>290</v>
      </c>
      <c r="E2982">
        <v>2</v>
      </c>
    </row>
    <row r="2983" spans="1:5">
      <c r="A2983" t="str">
        <f>VLOOKUP(C2983,Nomen2!$A$1:$E$34,2,0)</f>
        <v>BASSIN DE FALAISE</v>
      </c>
      <c r="B2983">
        <f>VLOOKUP(C2983,Nomen2!$A$1:$E$34,3,0)</f>
        <v>28119</v>
      </c>
      <c r="C2983">
        <v>2819</v>
      </c>
      <c r="D2983" t="s">
        <v>244</v>
      </c>
      <c r="E2983">
        <v>2</v>
      </c>
    </row>
    <row r="2984" spans="1:5">
      <c r="A2984" t="str">
        <f>VLOOKUP(C2984,Nomen2!$A$1:$E$34,2,0)</f>
        <v>BASSIN DE FALAISE</v>
      </c>
      <c r="B2984">
        <f>VLOOKUP(C2984,Nomen2!$A$1:$E$34,3,0)</f>
        <v>28119</v>
      </c>
      <c r="C2984">
        <v>2819</v>
      </c>
      <c r="D2984" t="s">
        <v>291</v>
      </c>
      <c r="E2984">
        <v>2</v>
      </c>
    </row>
    <row r="2985" spans="1:5">
      <c r="A2985" t="str">
        <f>VLOOKUP(C2985,Nomen2!$A$1:$E$34,2,0)</f>
        <v>BASSIN DE FALAISE</v>
      </c>
      <c r="B2985">
        <f>VLOOKUP(C2985,Nomen2!$A$1:$E$34,3,0)</f>
        <v>28119</v>
      </c>
      <c r="C2985">
        <v>2819</v>
      </c>
      <c r="D2985" t="s">
        <v>275</v>
      </c>
      <c r="E2985">
        <v>2</v>
      </c>
    </row>
    <row r="2986" spans="1:5">
      <c r="A2986" t="str">
        <f>VLOOKUP(C2986,Nomen2!$A$1:$E$34,2,0)</f>
        <v>BASSIN DE FALAISE</v>
      </c>
      <c r="B2986">
        <f>VLOOKUP(C2986,Nomen2!$A$1:$E$34,3,0)</f>
        <v>28119</v>
      </c>
      <c r="C2986">
        <v>2819</v>
      </c>
      <c r="D2986" t="s">
        <v>474</v>
      </c>
      <c r="E2986">
        <v>1</v>
      </c>
    </row>
    <row r="2987" spans="1:5">
      <c r="A2987" t="str">
        <f>VLOOKUP(C2987,Nomen2!$A$1:$E$34,2,0)</f>
        <v>BASSIN DE FALAISE</v>
      </c>
      <c r="B2987">
        <f>VLOOKUP(C2987,Nomen2!$A$1:$E$34,3,0)</f>
        <v>28119</v>
      </c>
      <c r="C2987">
        <v>2819</v>
      </c>
      <c r="D2987" t="s">
        <v>268</v>
      </c>
      <c r="E2987">
        <v>1</v>
      </c>
    </row>
    <row r="2988" spans="1:5">
      <c r="A2988" t="str">
        <f>VLOOKUP(C2988,Nomen2!$A$1:$E$34,2,0)</f>
        <v>BASSIN DE FALAISE</v>
      </c>
      <c r="B2988">
        <f>VLOOKUP(C2988,Nomen2!$A$1:$E$34,3,0)</f>
        <v>28119</v>
      </c>
      <c r="C2988">
        <v>2819</v>
      </c>
      <c r="D2988" t="s">
        <v>476</v>
      </c>
      <c r="E2988">
        <v>1</v>
      </c>
    </row>
    <row r="2989" spans="1:5">
      <c r="A2989" t="str">
        <f>VLOOKUP(C2989,Nomen2!$A$1:$E$34,2,0)</f>
        <v>BASSIN DE FALAISE</v>
      </c>
      <c r="B2989">
        <f>VLOOKUP(C2989,Nomen2!$A$1:$E$34,3,0)</f>
        <v>28119</v>
      </c>
      <c r="C2989">
        <v>2819</v>
      </c>
      <c r="D2989" t="s">
        <v>339</v>
      </c>
      <c r="E2989">
        <v>1</v>
      </c>
    </row>
    <row r="2990" spans="1:5">
      <c r="A2990" t="str">
        <f>VLOOKUP(C2990,Nomen2!$A$1:$E$34,2,0)</f>
        <v>BASSIN DE FALAISE</v>
      </c>
      <c r="B2990">
        <f>VLOOKUP(C2990,Nomen2!$A$1:$E$34,3,0)</f>
        <v>28119</v>
      </c>
      <c r="C2990">
        <v>2819</v>
      </c>
      <c r="D2990" t="s">
        <v>478</v>
      </c>
      <c r="E2990">
        <v>1</v>
      </c>
    </row>
    <row r="2991" spans="1:5">
      <c r="A2991" t="str">
        <f>VLOOKUP(C2991,Nomen2!$A$1:$E$34,2,0)</f>
        <v>BASSIN DE FALAISE</v>
      </c>
      <c r="B2991">
        <f>VLOOKUP(C2991,Nomen2!$A$1:$E$34,3,0)</f>
        <v>28119</v>
      </c>
      <c r="C2991">
        <v>2819</v>
      </c>
      <c r="D2991" t="s">
        <v>626</v>
      </c>
      <c r="E2991">
        <v>1</v>
      </c>
    </row>
    <row r="2992" spans="1:5">
      <c r="A2992" t="str">
        <f>VLOOKUP(C2992,Nomen2!$A$1:$E$34,2,0)</f>
        <v>BASSIN DE FALAISE</v>
      </c>
      <c r="B2992">
        <f>VLOOKUP(C2992,Nomen2!$A$1:$E$34,3,0)</f>
        <v>28119</v>
      </c>
      <c r="C2992">
        <v>2819</v>
      </c>
      <c r="D2992" t="s">
        <v>340</v>
      </c>
      <c r="E2992">
        <v>1</v>
      </c>
    </row>
    <row r="2993" spans="1:5">
      <c r="A2993" t="str">
        <f>VLOOKUP(C2993,Nomen2!$A$1:$E$34,2,0)</f>
        <v>BASSIN DE FALAISE</v>
      </c>
      <c r="B2993">
        <f>VLOOKUP(C2993,Nomen2!$A$1:$E$34,3,0)</f>
        <v>28119</v>
      </c>
      <c r="C2993">
        <v>2819</v>
      </c>
      <c r="D2993" t="s">
        <v>256</v>
      </c>
      <c r="E2993">
        <v>1</v>
      </c>
    </row>
    <row r="2994" spans="1:5">
      <c r="A2994" t="str">
        <f>VLOOKUP(C2994,Nomen2!$A$1:$E$34,2,0)</f>
        <v>BASSIN DE FALAISE</v>
      </c>
      <c r="B2994">
        <f>VLOOKUP(C2994,Nomen2!$A$1:$E$34,3,0)</f>
        <v>28119</v>
      </c>
      <c r="C2994">
        <v>2819</v>
      </c>
      <c r="D2994" t="s">
        <v>425</v>
      </c>
      <c r="E2994">
        <v>1</v>
      </c>
    </row>
    <row r="2995" spans="1:5">
      <c r="A2995" t="str">
        <f>VLOOKUP(C2995,Nomen2!$A$1:$E$34,2,0)</f>
        <v>BASSIN DE FALAISE</v>
      </c>
      <c r="B2995">
        <f>VLOOKUP(C2995,Nomen2!$A$1:$E$34,3,0)</f>
        <v>28119</v>
      </c>
      <c r="C2995">
        <v>2819</v>
      </c>
      <c r="D2995" t="s">
        <v>480</v>
      </c>
      <c r="E2995">
        <v>1</v>
      </c>
    </row>
    <row r="2996" spans="1:5">
      <c r="A2996" t="str">
        <f>VLOOKUP(C2996,Nomen2!$A$1:$E$34,2,0)</f>
        <v>BASSIN DE FALAISE</v>
      </c>
      <c r="B2996">
        <f>VLOOKUP(C2996,Nomen2!$A$1:$E$34,3,0)</f>
        <v>28119</v>
      </c>
      <c r="C2996">
        <v>2819</v>
      </c>
      <c r="D2996" t="s">
        <v>341</v>
      </c>
      <c r="E2996">
        <v>1</v>
      </c>
    </row>
    <row r="2997" spans="1:5">
      <c r="A2997" t="str">
        <f>VLOOKUP(C2997,Nomen2!$A$1:$E$34,2,0)</f>
        <v>BASSIN DE FALAISE</v>
      </c>
      <c r="B2997">
        <f>VLOOKUP(C2997,Nomen2!$A$1:$E$34,3,0)</f>
        <v>28119</v>
      </c>
      <c r="C2997">
        <v>2819</v>
      </c>
      <c r="D2997" t="s">
        <v>487</v>
      </c>
      <c r="E2997">
        <v>1</v>
      </c>
    </row>
    <row r="2998" spans="1:5">
      <c r="A2998" t="str">
        <f>VLOOKUP(C2998,Nomen2!$A$1:$E$34,2,0)</f>
        <v>BASSIN DE FALAISE</v>
      </c>
      <c r="B2998">
        <f>VLOOKUP(C2998,Nomen2!$A$1:$E$34,3,0)</f>
        <v>28119</v>
      </c>
      <c r="C2998">
        <v>2819</v>
      </c>
      <c r="D2998" t="s">
        <v>237</v>
      </c>
      <c r="E2998">
        <v>1</v>
      </c>
    </row>
    <row r="2999" spans="1:5">
      <c r="A2999" t="str">
        <f>VLOOKUP(C2999,Nomen2!$A$1:$E$34,2,0)</f>
        <v>BASSIN DE FALAISE</v>
      </c>
      <c r="B2999">
        <f>VLOOKUP(C2999,Nomen2!$A$1:$E$34,3,0)</f>
        <v>28119</v>
      </c>
      <c r="C2999">
        <v>2819</v>
      </c>
      <c r="D2999" t="s">
        <v>400</v>
      </c>
      <c r="E2999">
        <v>1</v>
      </c>
    </row>
    <row r="3000" spans="1:5">
      <c r="A3000" t="str">
        <f>VLOOKUP(C3000,Nomen2!$A$1:$E$34,2,0)</f>
        <v>BASSIN DE FALAISE</v>
      </c>
      <c r="B3000">
        <f>VLOOKUP(C3000,Nomen2!$A$1:$E$34,3,0)</f>
        <v>28119</v>
      </c>
      <c r="C3000">
        <v>2819</v>
      </c>
      <c r="D3000" t="s">
        <v>210</v>
      </c>
      <c r="E3000">
        <v>1</v>
      </c>
    </row>
    <row r="3001" spans="1:5">
      <c r="A3001" t="str">
        <f>VLOOKUP(C3001,Nomen2!$A$1:$E$34,2,0)</f>
        <v>BASSIN DE FALAISE</v>
      </c>
      <c r="B3001">
        <f>VLOOKUP(C3001,Nomen2!$A$1:$E$34,3,0)</f>
        <v>28119</v>
      </c>
      <c r="C3001">
        <v>2819</v>
      </c>
      <c r="D3001" t="s">
        <v>232</v>
      </c>
      <c r="E3001">
        <v>1</v>
      </c>
    </row>
    <row r="3002" spans="1:5">
      <c r="A3002" t="str">
        <f>VLOOKUP(C3002,Nomen2!$A$1:$E$34,2,0)</f>
        <v>BASSIN DE FALAISE</v>
      </c>
      <c r="B3002">
        <f>VLOOKUP(C3002,Nomen2!$A$1:$E$34,3,0)</f>
        <v>28119</v>
      </c>
      <c r="C3002">
        <v>2819</v>
      </c>
      <c r="D3002" t="s">
        <v>226</v>
      </c>
      <c r="E3002">
        <v>1</v>
      </c>
    </row>
    <row r="3003" spans="1:5">
      <c r="A3003" t="str">
        <f>VLOOKUP(C3003,Nomen2!$A$1:$E$34,2,0)</f>
        <v>BASSIN DE FALAISE</v>
      </c>
      <c r="B3003">
        <f>VLOOKUP(C3003,Nomen2!$A$1:$E$34,3,0)</f>
        <v>28119</v>
      </c>
      <c r="C3003">
        <v>2819</v>
      </c>
      <c r="D3003" t="s">
        <v>312</v>
      </c>
      <c r="E3003">
        <v>1</v>
      </c>
    </row>
    <row r="3004" spans="1:5">
      <c r="A3004" t="str">
        <f>VLOOKUP(C3004,Nomen2!$A$1:$E$34,2,0)</f>
        <v>BASSIN DE FALAISE</v>
      </c>
      <c r="B3004">
        <f>VLOOKUP(C3004,Nomen2!$A$1:$E$34,3,0)</f>
        <v>28119</v>
      </c>
      <c r="C3004">
        <v>2819</v>
      </c>
      <c r="D3004" t="s">
        <v>322</v>
      </c>
      <c r="E3004">
        <v>1</v>
      </c>
    </row>
    <row r="3005" spans="1:5">
      <c r="A3005" t="str">
        <f>VLOOKUP(C3005,Nomen2!$A$1:$E$34,2,0)</f>
        <v>BASSIN DE FALAISE</v>
      </c>
      <c r="B3005">
        <f>VLOOKUP(C3005,Nomen2!$A$1:$E$34,3,0)</f>
        <v>28119</v>
      </c>
      <c r="C3005">
        <v>2819</v>
      </c>
      <c r="D3005" t="s">
        <v>197</v>
      </c>
      <c r="E3005">
        <v>1</v>
      </c>
    </row>
    <row r="3006" spans="1:5">
      <c r="A3006" t="str">
        <f>VLOOKUP(C3006,Nomen2!$A$1:$E$34,2,0)</f>
        <v>BASSIN DE FALAISE</v>
      </c>
      <c r="B3006">
        <f>VLOOKUP(C3006,Nomen2!$A$1:$E$34,3,0)</f>
        <v>28119</v>
      </c>
      <c r="C3006">
        <v>2819</v>
      </c>
      <c r="D3006" t="s">
        <v>270</v>
      </c>
      <c r="E3006">
        <v>1</v>
      </c>
    </row>
    <row r="3007" spans="1:5">
      <c r="A3007" t="str">
        <f>VLOOKUP(C3007,Nomen2!$A$1:$E$34,2,0)</f>
        <v>BASSIN DE FALAISE</v>
      </c>
      <c r="B3007">
        <f>VLOOKUP(C3007,Nomen2!$A$1:$E$34,3,0)</f>
        <v>28119</v>
      </c>
      <c r="C3007">
        <v>2819</v>
      </c>
      <c r="D3007" t="s">
        <v>233</v>
      </c>
      <c r="E3007">
        <v>1</v>
      </c>
    </row>
    <row r="3008" spans="1:5">
      <c r="A3008" t="str">
        <f>VLOOKUP(C3008,Nomen2!$A$1:$E$34,2,0)</f>
        <v>BASSIN DE FALAISE</v>
      </c>
      <c r="B3008">
        <f>VLOOKUP(C3008,Nomen2!$A$1:$E$34,3,0)</f>
        <v>28119</v>
      </c>
      <c r="C3008">
        <v>2819</v>
      </c>
      <c r="D3008" t="s">
        <v>190</v>
      </c>
      <c r="E3008">
        <v>1</v>
      </c>
    </row>
    <row r="3009" spans="1:5">
      <c r="A3009" t="str">
        <f>VLOOKUP(C3009,Nomen2!$A$1:$E$34,2,0)</f>
        <v>BASSIN DE FALAISE</v>
      </c>
      <c r="B3009">
        <f>VLOOKUP(C3009,Nomen2!$A$1:$E$34,3,0)</f>
        <v>28119</v>
      </c>
      <c r="C3009">
        <v>2819</v>
      </c>
      <c r="D3009" t="s">
        <v>373</v>
      </c>
      <c r="E3009">
        <v>1</v>
      </c>
    </row>
    <row r="3010" spans="1:5">
      <c r="A3010" t="str">
        <f>VLOOKUP(C3010,Nomen2!$A$1:$E$34,2,0)</f>
        <v>BASSIN DE FALAISE</v>
      </c>
      <c r="B3010">
        <f>VLOOKUP(C3010,Nomen2!$A$1:$E$34,3,0)</f>
        <v>28119</v>
      </c>
      <c r="C3010">
        <v>2819</v>
      </c>
      <c r="D3010" t="s">
        <v>240</v>
      </c>
      <c r="E3010">
        <v>1</v>
      </c>
    </row>
    <row r="3011" spans="1:5">
      <c r="A3011" t="str">
        <f>VLOOKUP(C3011,Nomen2!$A$1:$E$34,2,0)</f>
        <v>BASSIN DE FALAISE</v>
      </c>
      <c r="B3011">
        <f>VLOOKUP(C3011,Nomen2!$A$1:$E$34,3,0)</f>
        <v>28119</v>
      </c>
      <c r="C3011">
        <v>2819</v>
      </c>
      <c r="D3011" t="s">
        <v>204</v>
      </c>
      <c r="E3011">
        <v>1</v>
      </c>
    </row>
    <row r="3012" spans="1:5">
      <c r="A3012" t="str">
        <f>VLOOKUP(C3012,Nomen2!$A$1:$E$34,2,0)</f>
        <v>BASSIN DE FALAISE</v>
      </c>
      <c r="B3012">
        <f>VLOOKUP(C3012,Nomen2!$A$1:$E$34,3,0)</f>
        <v>28119</v>
      </c>
      <c r="C3012">
        <v>2819</v>
      </c>
      <c r="D3012" t="s">
        <v>236</v>
      </c>
      <c r="E3012">
        <v>1</v>
      </c>
    </row>
    <row r="3013" spans="1:5">
      <c r="A3013" t="str">
        <f>VLOOKUP(C3013,Nomen2!$A$1:$E$34,2,0)</f>
        <v>BASSIN DE FALAISE</v>
      </c>
      <c r="B3013">
        <f>VLOOKUP(C3013,Nomen2!$A$1:$E$34,3,0)</f>
        <v>28119</v>
      </c>
      <c r="C3013">
        <v>2819</v>
      </c>
      <c r="D3013" t="s">
        <v>214</v>
      </c>
      <c r="E3013">
        <v>1</v>
      </c>
    </row>
    <row r="3014" spans="1:5">
      <c r="A3014" t="str">
        <f>VLOOKUP(C3014,Nomen2!$A$1:$E$34,2,0)</f>
        <v>BASSIN DE FALAISE</v>
      </c>
      <c r="B3014">
        <f>VLOOKUP(C3014,Nomen2!$A$1:$E$34,3,0)</f>
        <v>28119</v>
      </c>
      <c r="C3014">
        <v>2819</v>
      </c>
      <c r="D3014" t="s">
        <v>202</v>
      </c>
      <c r="E3014">
        <v>1</v>
      </c>
    </row>
    <row r="3015" spans="1:5">
      <c r="A3015" t="str">
        <f>VLOOKUP(C3015,Nomen2!$A$1:$E$34,2,0)</f>
        <v>BASSIN DE FALAISE</v>
      </c>
      <c r="B3015">
        <f>VLOOKUP(C3015,Nomen2!$A$1:$E$34,3,0)</f>
        <v>28119</v>
      </c>
      <c r="C3015">
        <v>2819</v>
      </c>
      <c r="D3015" t="s">
        <v>578</v>
      </c>
      <c r="E3015">
        <v>1</v>
      </c>
    </row>
    <row r="3016" spans="1:5">
      <c r="A3016" t="str">
        <f>VLOOKUP(C3016,Nomen2!$A$1:$E$34,2,0)</f>
        <v>BASSIN DE FALAISE</v>
      </c>
      <c r="B3016">
        <f>VLOOKUP(C3016,Nomen2!$A$1:$E$34,3,0)</f>
        <v>28119</v>
      </c>
      <c r="C3016">
        <v>2819</v>
      </c>
      <c r="D3016" t="s">
        <v>445</v>
      </c>
      <c r="E3016">
        <v>1</v>
      </c>
    </row>
    <row r="3017" spans="1:5">
      <c r="A3017" t="str">
        <f>VLOOKUP(C3017,Nomen2!$A$1:$E$34,2,0)</f>
        <v>BASSIN DE FALAISE</v>
      </c>
      <c r="B3017">
        <f>VLOOKUP(C3017,Nomen2!$A$1:$E$34,3,0)</f>
        <v>28119</v>
      </c>
      <c r="C3017">
        <v>2819</v>
      </c>
      <c r="D3017" t="s">
        <v>273</v>
      </c>
      <c r="E3017">
        <v>1</v>
      </c>
    </row>
    <row r="3018" spans="1:5">
      <c r="A3018" t="str">
        <f>VLOOKUP(C3018,Nomen2!$A$1:$E$34,2,0)</f>
        <v>BASSIN DE FALAISE</v>
      </c>
      <c r="B3018">
        <f>VLOOKUP(C3018,Nomen2!$A$1:$E$34,3,0)</f>
        <v>28119</v>
      </c>
      <c r="C3018">
        <v>2819</v>
      </c>
      <c r="D3018" t="s">
        <v>650</v>
      </c>
      <c r="E3018">
        <v>1</v>
      </c>
    </row>
    <row r="3019" spans="1:5">
      <c r="A3019" t="str">
        <f>VLOOKUP(C3019,Nomen2!$A$1:$E$34,2,0)</f>
        <v>BASSIN DE FALAISE</v>
      </c>
      <c r="B3019">
        <f>VLOOKUP(C3019,Nomen2!$A$1:$E$34,3,0)</f>
        <v>28119</v>
      </c>
      <c r="C3019">
        <v>2819</v>
      </c>
      <c r="D3019" t="s">
        <v>246</v>
      </c>
      <c r="E3019">
        <v>1</v>
      </c>
    </row>
    <row r="3020" spans="1:5">
      <c r="A3020" t="str">
        <f>VLOOKUP(C3020,Nomen2!$A$1:$E$34,2,0)</f>
        <v>BASSIN DE FALAISE</v>
      </c>
      <c r="B3020">
        <f>VLOOKUP(C3020,Nomen2!$A$1:$E$34,3,0)</f>
        <v>28119</v>
      </c>
      <c r="C3020">
        <v>2819</v>
      </c>
      <c r="D3020" t="s">
        <v>447</v>
      </c>
      <c r="E3020">
        <v>1</v>
      </c>
    </row>
    <row r="3021" spans="1:5">
      <c r="A3021" t="str">
        <f>VLOOKUP(C3021,Nomen2!$A$1:$E$34,2,0)</f>
        <v>BASSIN DE FALAISE</v>
      </c>
      <c r="B3021">
        <f>VLOOKUP(C3021,Nomen2!$A$1:$E$34,3,0)</f>
        <v>28119</v>
      </c>
      <c r="C3021">
        <v>2819</v>
      </c>
      <c r="D3021" t="s">
        <v>352</v>
      </c>
      <c r="E3021">
        <v>1</v>
      </c>
    </row>
    <row r="3022" spans="1:5">
      <c r="A3022" t="str">
        <f>VLOOKUP(C3022,Nomen2!$A$1:$E$34,2,0)</f>
        <v>BASSIN DE FALAISE</v>
      </c>
      <c r="B3022">
        <f>VLOOKUP(C3022,Nomen2!$A$1:$E$34,3,0)</f>
        <v>28119</v>
      </c>
      <c r="C3022">
        <v>2819</v>
      </c>
      <c r="D3022" t="s">
        <v>278</v>
      </c>
      <c r="E3022">
        <v>1</v>
      </c>
    </row>
    <row r="3023" spans="1:5">
      <c r="A3023" t="str">
        <f>VLOOKUP(C3023,Nomen2!$A$1:$E$34,2,0)</f>
        <v>BASSIN DE FALAISE</v>
      </c>
      <c r="B3023">
        <f>VLOOKUP(C3023,Nomen2!$A$1:$E$34,3,0)</f>
        <v>28119</v>
      </c>
      <c r="C3023">
        <v>2819</v>
      </c>
      <c r="D3023" t="s">
        <v>449</v>
      </c>
      <c r="E3023">
        <v>1</v>
      </c>
    </row>
    <row r="3024" spans="1:5">
      <c r="A3024" t="str">
        <f>VLOOKUP(C3024,Nomen2!$A$1:$E$34,2,0)</f>
        <v>BASSIN DE FALAISE</v>
      </c>
      <c r="B3024">
        <f>VLOOKUP(C3024,Nomen2!$A$1:$E$34,3,0)</f>
        <v>28119</v>
      </c>
      <c r="C3024">
        <v>2819</v>
      </c>
      <c r="D3024" t="s">
        <v>261</v>
      </c>
      <c r="E3024">
        <v>1</v>
      </c>
    </row>
    <row r="3025" spans="1:5">
      <c r="A3025" t="str">
        <f>VLOOKUP(C3025,Nomen2!$A$1:$E$34,2,0)</f>
        <v>BASSIN DE FALAISE</v>
      </c>
      <c r="B3025">
        <f>VLOOKUP(C3025,Nomen2!$A$1:$E$34,3,0)</f>
        <v>28119</v>
      </c>
      <c r="C3025">
        <v>2819</v>
      </c>
      <c r="D3025" t="s">
        <v>452</v>
      </c>
      <c r="E3025">
        <v>1</v>
      </c>
    </row>
    <row r="3026" spans="1:5">
      <c r="A3026" t="str">
        <f>VLOOKUP(C3026,Nomen2!$A$1:$E$34,2,0)</f>
        <v>BASSIN DE FALAISE</v>
      </c>
      <c r="B3026">
        <f>VLOOKUP(C3026,Nomen2!$A$1:$E$34,3,0)</f>
        <v>28119</v>
      </c>
      <c r="C3026">
        <v>2819</v>
      </c>
      <c r="D3026" t="s">
        <v>280</v>
      </c>
      <c r="E3026">
        <v>1</v>
      </c>
    </row>
    <row r="3027" spans="1:5">
      <c r="A3027" t="str">
        <f>VLOOKUP(C3027,Nomen2!$A$1:$E$34,2,0)</f>
        <v>BASSIN DE FALAISE</v>
      </c>
      <c r="B3027">
        <f>VLOOKUP(C3027,Nomen2!$A$1:$E$34,3,0)</f>
        <v>28119</v>
      </c>
      <c r="C3027">
        <v>2819</v>
      </c>
      <c r="D3027" t="s">
        <v>219</v>
      </c>
      <c r="E3027">
        <v>1</v>
      </c>
    </row>
    <row r="3028" spans="1:5">
      <c r="A3028" t="str">
        <f>VLOOKUP(C3028,Nomen2!$A$1:$E$34,2,0)</f>
        <v>BASSIN DE FALAISE</v>
      </c>
      <c r="B3028">
        <f>VLOOKUP(C3028,Nomen2!$A$1:$E$34,3,0)</f>
        <v>28119</v>
      </c>
      <c r="C3028">
        <v>2819</v>
      </c>
      <c r="D3028" t="s">
        <v>316</v>
      </c>
      <c r="E3028">
        <v>1</v>
      </c>
    </row>
    <row r="3029" spans="1:5">
      <c r="A3029" t="str">
        <f>VLOOKUP(C3029,Nomen2!$A$1:$E$34,2,0)</f>
        <v>BASSIN DE FALAISE</v>
      </c>
      <c r="B3029">
        <f>VLOOKUP(C3029,Nomen2!$A$1:$E$34,3,0)</f>
        <v>28119</v>
      </c>
      <c r="C3029">
        <v>2819</v>
      </c>
      <c r="D3029" t="s">
        <v>266</v>
      </c>
      <c r="E3029">
        <v>1</v>
      </c>
    </row>
    <row r="3030" spans="1:5">
      <c r="A3030" t="str">
        <f>VLOOKUP(C3030,Nomen2!$A$1:$E$34,2,0)</f>
        <v>BASSIN DE FALAISE</v>
      </c>
      <c r="B3030">
        <f>VLOOKUP(C3030,Nomen2!$A$1:$E$34,3,0)</f>
        <v>28119</v>
      </c>
      <c r="C3030">
        <v>2819</v>
      </c>
      <c r="D3030" t="s">
        <v>529</v>
      </c>
      <c r="E3030">
        <v>1</v>
      </c>
    </row>
    <row r="3031" spans="1:5">
      <c r="A3031" t="str">
        <f>VLOOKUP(C3031,Nomen2!$A$1:$E$34,2,0)</f>
        <v>BASSIN DE FALAISE</v>
      </c>
      <c r="B3031">
        <f>VLOOKUP(C3031,Nomen2!$A$1:$E$34,3,0)</f>
        <v>28119</v>
      </c>
      <c r="C3031">
        <v>2819</v>
      </c>
      <c r="D3031" t="s">
        <v>458</v>
      </c>
      <c r="E3031">
        <v>1</v>
      </c>
    </row>
    <row r="3032" spans="1:5">
      <c r="A3032" t="str">
        <f>VLOOKUP(C3032,Nomen2!$A$1:$E$34,2,0)</f>
        <v>BASSIN DE FALAISE</v>
      </c>
      <c r="B3032">
        <f>VLOOKUP(C3032,Nomen2!$A$1:$E$34,3,0)</f>
        <v>28119</v>
      </c>
      <c r="C3032">
        <v>2819</v>
      </c>
      <c r="D3032" t="s">
        <v>388</v>
      </c>
      <c r="E3032">
        <v>1</v>
      </c>
    </row>
    <row r="3033" spans="1:5">
      <c r="A3033" t="str">
        <f>VLOOKUP(C3033,Nomen2!$A$1:$E$34,2,0)</f>
        <v>BASSIN DE FALAISE</v>
      </c>
      <c r="B3033">
        <f>VLOOKUP(C3033,Nomen2!$A$1:$E$34,3,0)</f>
        <v>28119</v>
      </c>
      <c r="C3033">
        <v>2819</v>
      </c>
      <c r="D3033" t="s">
        <v>1097</v>
      </c>
      <c r="E3033">
        <v>1</v>
      </c>
    </row>
    <row r="3034" spans="1:5">
      <c r="A3034" t="str">
        <f>VLOOKUP(C3034,Nomen2!$A$1:$E$34,2,0)</f>
        <v>BASSIN DE FALAISE</v>
      </c>
      <c r="B3034">
        <f>VLOOKUP(C3034,Nomen2!$A$1:$E$34,3,0)</f>
        <v>28119</v>
      </c>
      <c r="C3034">
        <v>2819</v>
      </c>
      <c r="D3034" t="s">
        <v>324</v>
      </c>
      <c r="E3034">
        <v>1</v>
      </c>
    </row>
    <row r="3035" spans="1:5">
      <c r="A3035" t="str">
        <f>VLOOKUP(C3035,Nomen2!$A$1:$E$34,2,0)</f>
        <v>BASSIN DE FALAISE</v>
      </c>
      <c r="B3035">
        <f>VLOOKUP(C3035,Nomen2!$A$1:$E$34,3,0)</f>
        <v>28119</v>
      </c>
      <c r="C3035">
        <v>2819</v>
      </c>
      <c r="D3035" t="s">
        <v>542</v>
      </c>
      <c r="E3035">
        <v>1</v>
      </c>
    </row>
    <row r="3036" spans="1:5">
      <c r="A3036" t="str">
        <f>VLOOKUP(C3036,Nomen2!$A$1:$E$34,2,0)</f>
        <v>BASSIN DE FALAISE</v>
      </c>
      <c r="B3036">
        <f>VLOOKUP(C3036,Nomen2!$A$1:$E$34,3,0)</f>
        <v>28119</v>
      </c>
      <c r="C3036">
        <v>2819</v>
      </c>
      <c r="D3036" t="s">
        <v>303</v>
      </c>
      <c r="E3036">
        <v>1</v>
      </c>
    </row>
    <row r="3037" spans="1:5">
      <c r="A3037" t="str">
        <f>VLOOKUP(C3037,Nomen2!$A$1:$E$34,2,0)</f>
        <v>BASSIN DE FALAISE</v>
      </c>
      <c r="B3037">
        <f>VLOOKUP(C3037,Nomen2!$A$1:$E$34,3,0)</f>
        <v>28119</v>
      </c>
      <c r="C3037">
        <v>2819</v>
      </c>
      <c r="D3037" t="s">
        <v>547</v>
      </c>
      <c r="E3037">
        <v>1</v>
      </c>
    </row>
    <row r="3038" spans="1:5">
      <c r="A3038" t="str">
        <f>VLOOKUP(C3038,Nomen2!$A$1:$E$34,2,0)</f>
        <v>BASSIN DE FALAISE</v>
      </c>
      <c r="B3038">
        <f>VLOOKUP(C3038,Nomen2!$A$1:$E$34,3,0)</f>
        <v>28119</v>
      </c>
      <c r="C3038">
        <v>2819</v>
      </c>
      <c r="D3038" t="s">
        <v>391</v>
      </c>
      <c r="E3038">
        <v>1</v>
      </c>
    </row>
    <row r="3039" spans="1:5">
      <c r="A3039" t="str">
        <f>VLOOKUP(C3039,Nomen2!$A$1:$E$34,2,0)</f>
        <v>BASSIN DE FALAISE</v>
      </c>
      <c r="B3039">
        <f>VLOOKUP(C3039,Nomen2!$A$1:$E$34,3,0)</f>
        <v>28119</v>
      </c>
      <c r="C3039">
        <v>2819</v>
      </c>
      <c r="D3039" t="s">
        <v>320</v>
      </c>
      <c r="E3039">
        <v>1</v>
      </c>
    </row>
    <row r="3040" spans="1:5">
      <c r="A3040" t="str">
        <f>VLOOKUP(C3040,Nomen2!$A$1:$E$34,2,0)</f>
        <v>BASSIN DE FALAISE</v>
      </c>
      <c r="B3040">
        <f>VLOOKUP(C3040,Nomen2!$A$1:$E$34,3,0)</f>
        <v>28119</v>
      </c>
      <c r="C3040">
        <v>2819</v>
      </c>
      <c r="D3040" t="s">
        <v>262</v>
      </c>
      <c r="E3040">
        <v>1</v>
      </c>
    </row>
    <row r="3041" spans="1:5">
      <c r="A3041" t="str">
        <f>VLOOKUP(C3041,Nomen2!$A$1:$E$34,2,0)</f>
        <v>BASSIN DE FALAISE</v>
      </c>
      <c r="B3041">
        <f>VLOOKUP(C3041,Nomen2!$A$1:$E$34,3,0)</f>
        <v>28119</v>
      </c>
      <c r="C3041">
        <v>2819</v>
      </c>
      <c r="D3041" t="s">
        <v>1182</v>
      </c>
      <c r="E3041">
        <v>1</v>
      </c>
    </row>
    <row r="3042" spans="1:5">
      <c r="A3042" t="str">
        <f>VLOOKUP(C3042,Nomen2!$A$1:$E$34,2,0)</f>
        <v>BASSIN DE FALAISE</v>
      </c>
      <c r="B3042">
        <f>VLOOKUP(C3042,Nomen2!$A$1:$E$34,3,0)</f>
        <v>28119</v>
      </c>
      <c r="C3042">
        <v>2819</v>
      </c>
      <c r="D3042" t="s">
        <v>209</v>
      </c>
      <c r="E3042">
        <v>1</v>
      </c>
    </row>
    <row r="3043" spans="1:5">
      <c r="A3043" t="str">
        <f>VLOOKUP(C3043,Nomen2!$A$1:$E$34,2,0)</f>
        <v>BASSIN DE FALAISE</v>
      </c>
      <c r="B3043">
        <f>VLOOKUP(C3043,Nomen2!$A$1:$E$34,3,0)</f>
        <v>28119</v>
      </c>
      <c r="C3043">
        <v>2819</v>
      </c>
      <c r="D3043" t="s">
        <v>364</v>
      </c>
      <c r="E3043">
        <v>0</v>
      </c>
    </row>
    <row r="3044" spans="1:5">
      <c r="A3044" t="str">
        <f>VLOOKUP(C3044,Nomen2!$A$1:$E$34,2,0)</f>
        <v>BASSIN DE FALAISE</v>
      </c>
      <c r="B3044">
        <f>VLOOKUP(C3044,Nomen2!$A$1:$E$34,3,0)</f>
        <v>28119</v>
      </c>
      <c r="C3044">
        <v>2819</v>
      </c>
      <c r="D3044" t="s">
        <v>269</v>
      </c>
      <c r="E3044">
        <v>0</v>
      </c>
    </row>
    <row r="3045" spans="1:5">
      <c r="A3045" t="str">
        <f>VLOOKUP(C3045,Nomen2!$A$1:$E$34,2,0)</f>
        <v>BASSIN DE FALAISE</v>
      </c>
      <c r="B3045">
        <f>VLOOKUP(C3045,Nomen2!$A$1:$E$34,3,0)</f>
        <v>28119</v>
      </c>
      <c r="C3045">
        <v>2819</v>
      </c>
      <c r="D3045" t="s">
        <v>311</v>
      </c>
      <c r="E3045">
        <v>0</v>
      </c>
    </row>
    <row r="3046" spans="1:5">
      <c r="A3046" t="str">
        <f>VLOOKUP(C3046,Nomen2!$A$1:$E$34,2,0)</f>
        <v>BASSIN DE FALAISE</v>
      </c>
      <c r="B3046">
        <f>VLOOKUP(C3046,Nomen2!$A$1:$E$34,3,0)</f>
        <v>28119</v>
      </c>
      <c r="C3046">
        <v>2819</v>
      </c>
      <c r="D3046" t="s">
        <v>271</v>
      </c>
      <c r="E3046">
        <v>0</v>
      </c>
    </row>
    <row r="3047" spans="1:5">
      <c r="A3047" t="str">
        <f>VLOOKUP(C3047,Nomen2!$A$1:$E$34,2,0)</f>
        <v>BASSIN DE FALAISE</v>
      </c>
      <c r="B3047">
        <f>VLOOKUP(C3047,Nomen2!$A$1:$E$34,3,0)</f>
        <v>28119</v>
      </c>
      <c r="C3047">
        <v>2819</v>
      </c>
      <c r="D3047" t="s">
        <v>541</v>
      </c>
      <c r="E3047">
        <v>0</v>
      </c>
    </row>
    <row r="3048" spans="1:5">
      <c r="A3048" t="str">
        <f>VLOOKUP(C3048,Nomen2!$A$1:$E$34,2,0)</f>
        <v>BASSIN DE FALAISE</v>
      </c>
      <c r="B3048">
        <f>VLOOKUP(C3048,Nomen2!$A$1:$E$34,3,0)</f>
        <v>28119</v>
      </c>
      <c r="C3048">
        <v>2819</v>
      </c>
      <c r="D3048" t="s">
        <v>220</v>
      </c>
      <c r="E3048">
        <v>0</v>
      </c>
    </row>
    <row r="3049" spans="1:5">
      <c r="A3049" t="str">
        <f>VLOOKUP(C3049,Nomen2!$A$1:$E$34,2,0)</f>
        <v>BASSIN DE LISIEUX</v>
      </c>
      <c r="B3049">
        <f>VLOOKUP(C3049,Nomen2!$A$1:$E$34,3,0)</f>
        <v>28120</v>
      </c>
      <c r="C3049">
        <v>2820</v>
      </c>
      <c r="D3049" t="s">
        <v>175</v>
      </c>
      <c r="E3049">
        <v>42</v>
      </c>
    </row>
    <row r="3050" spans="1:5">
      <c r="A3050" t="str">
        <f>VLOOKUP(C3050,Nomen2!$A$1:$E$34,2,0)</f>
        <v>BASSIN DE LISIEUX</v>
      </c>
      <c r="B3050">
        <f>VLOOKUP(C3050,Nomen2!$A$1:$E$34,3,0)</f>
        <v>28120</v>
      </c>
      <c r="C3050">
        <v>2820</v>
      </c>
      <c r="D3050" t="s">
        <v>185</v>
      </c>
      <c r="E3050">
        <v>40</v>
      </c>
    </row>
    <row r="3051" spans="1:5">
      <c r="A3051" t="str">
        <f>VLOOKUP(C3051,Nomen2!$A$1:$E$34,2,0)</f>
        <v>BASSIN DE LISIEUX</v>
      </c>
      <c r="B3051">
        <f>VLOOKUP(C3051,Nomen2!$A$1:$E$34,3,0)</f>
        <v>28120</v>
      </c>
      <c r="C3051">
        <v>2820</v>
      </c>
      <c r="D3051" t="s">
        <v>188</v>
      </c>
      <c r="E3051">
        <v>36</v>
      </c>
    </row>
    <row r="3052" spans="1:5">
      <c r="A3052" t="str">
        <f>VLOOKUP(C3052,Nomen2!$A$1:$E$34,2,0)</f>
        <v>BASSIN DE LISIEUX</v>
      </c>
      <c r="B3052">
        <f>VLOOKUP(C3052,Nomen2!$A$1:$E$34,3,0)</f>
        <v>28120</v>
      </c>
      <c r="C3052">
        <v>2820</v>
      </c>
      <c r="D3052" t="s">
        <v>183</v>
      </c>
      <c r="E3052">
        <v>35</v>
      </c>
    </row>
    <row r="3053" spans="1:5">
      <c r="A3053" t="str">
        <f>VLOOKUP(C3053,Nomen2!$A$1:$E$34,2,0)</f>
        <v>BASSIN DE LISIEUX</v>
      </c>
      <c r="B3053">
        <f>VLOOKUP(C3053,Nomen2!$A$1:$E$34,3,0)</f>
        <v>28120</v>
      </c>
      <c r="C3053">
        <v>2820</v>
      </c>
      <c r="D3053" t="s">
        <v>176</v>
      </c>
      <c r="E3053">
        <v>33</v>
      </c>
    </row>
    <row r="3054" spans="1:5">
      <c r="A3054" t="str">
        <f>VLOOKUP(C3054,Nomen2!$A$1:$E$34,2,0)</f>
        <v>BASSIN DE LISIEUX</v>
      </c>
      <c r="B3054">
        <f>VLOOKUP(C3054,Nomen2!$A$1:$E$34,3,0)</f>
        <v>28120</v>
      </c>
      <c r="C3054">
        <v>2820</v>
      </c>
      <c r="D3054" t="s">
        <v>195</v>
      </c>
      <c r="E3054">
        <v>31</v>
      </c>
    </row>
    <row r="3055" spans="1:5">
      <c r="A3055" t="str">
        <f>VLOOKUP(C3055,Nomen2!$A$1:$E$34,2,0)</f>
        <v>BASSIN DE LISIEUX</v>
      </c>
      <c r="B3055">
        <f>VLOOKUP(C3055,Nomen2!$A$1:$E$34,3,0)</f>
        <v>28120</v>
      </c>
      <c r="C3055">
        <v>2820</v>
      </c>
      <c r="D3055" t="s">
        <v>193</v>
      </c>
      <c r="E3055">
        <v>26</v>
      </c>
    </row>
    <row r="3056" spans="1:5">
      <c r="A3056" t="str">
        <f>VLOOKUP(C3056,Nomen2!$A$1:$E$34,2,0)</f>
        <v>BASSIN DE LISIEUX</v>
      </c>
      <c r="B3056">
        <f>VLOOKUP(C3056,Nomen2!$A$1:$E$34,3,0)</f>
        <v>28120</v>
      </c>
      <c r="C3056">
        <v>2820</v>
      </c>
      <c r="D3056" t="s">
        <v>199</v>
      </c>
      <c r="E3056">
        <v>23</v>
      </c>
    </row>
    <row r="3057" spans="1:5">
      <c r="A3057" t="str">
        <f>VLOOKUP(C3057,Nomen2!$A$1:$E$34,2,0)</f>
        <v>BASSIN DE LISIEUX</v>
      </c>
      <c r="B3057">
        <f>VLOOKUP(C3057,Nomen2!$A$1:$E$34,3,0)</f>
        <v>28120</v>
      </c>
      <c r="C3057">
        <v>2820</v>
      </c>
      <c r="D3057" t="s">
        <v>178</v>
      </c>
      <c r="E3057">
        <v>22</v>
      </c>
    </row>
    <row r="3058" spans="1:5">
      <c r="A3058" t="str">
        <f>VLOOKUP(C3058,Nomen2!$A$1:$E$34,2,0)</f>
        <v>BASSIN DE LISIEUX</v>
      </c>
      <c r="B3058">
        <f>VLOOKUP(C3058,Nomen2!$A$1:$E$34,3,0)</f>
        <v>28120</v>
      </c>
      <c r="C3058">
        <v>2820</v>
      </c>
      <c r="D3058" t="s">
        <v>181</v>
      </c>
      <c r="E3058">
        <v>20</v>
      </c>
    </row>
    <row r="3059" spans="1:5">
      <c r="A3059" t="str">
        <f>VLOOKUP(C3059,Nomen2!$A$1:$E$34,2,0)</f>
        <v>BASSIN DE LISIEUX</v>
      </c>
      <c r="B3059">
        <f>VLOOKUP(C3059,Nomen2!$A$1:$E$34,3,0)</f>
        <v>28120</v>
      </c>
      <c r="C3059">
        <v>2820</v>
      </c>
      <c r="D3059" t="s">
        <v>177</v>
      </c>
      <c r="E3059">
        <v>18</v>
      </c>
    </row>
    <row r="3060" spans="1:5">
      <c r="A3060" t="str">
        <f>VLOOKUP(C3060,Nomen2!$A$1:$E$34,2,0)</f>
        <v>BASSIN DE LISIEUX</v>
      </c>
      <c r="B3060">
        <f>VLOOKUP(C3060,Nomen2!$A$1:$E$34,3,0)</f>
        <v>28120</v>
      </c>
      <c r="C3060">
        <v>2820</v>
      </c>
      <c r="D3060" t="s">
        <v>184</v>
      </c>
      <c r="E3060">
        <v>18</v>
      </c>
    </row>
    <row r="3061" spans="1:5">
      <c r="A3061" t="str">
        <f>VLOOKUP(C3061,Nomen2!$A$1:$E$34,2,0)</f>
        <v>BASSIN DE LISIEUX</v>
      </c>
      <c r="B3061">
        <f>VLOOKUP(C3061,Nomen2!$A$1:$E$34,3,0)</f>
        <v>28120</v>
      </c>
      <c r="C3061">
        <v>2820</v>
      </c>
      <c r="D3061" t="s">
        <v>191</v>
      </c>
      <c r="E3061">
        <v>17</v>
      </c>
    </row>
    <row r="3062" spans="1:5">
      <c r="A3062" t="str">
        <f>VLOOKUP(C3062,Nomen2!$A$1:$E$34,2,0)</f>
        <v>BASSIN DE LISIEUX</v>
      </c>
      <c r="B3062">
        <f>VLOOKUP(C3062,Nomen2!$A$1:$E$34,3,0)</f>
        <v>28120</v>
      </c>
      <c r="C3062">
        <v>2820</v>
      </c>
      <c r="D3062" t="s">
        <v>182</v>
      </c>
      <c r="E3062">
        <v>14</v>
      </c>
    </row>
    <row r="3063" spans="1:5">
      <c r="A3063" t="str">
        <f>VLOOKUP(C3063,Nomen2!$A$1:$E$34,2,0)</f>
        <v>BASSIN DE LISIEUX</v>
      </c>
      <c r="B3063">
        <f>VLOOKUP(C3063,Nomen2!$A$1:$E$34,3,0)</f>
        <v>28120</v>
      </c>
      <c r="C3063">
        <v>2820</v>
      </c>
      <c r="D3063" t="s">
        <v>180</v>
      </c>
      <c r="E3063">
        <v>13</v>
      </c>
    </row>
    <row r="3064" spans="1:5">
      <c r="A3064" t="str">
        <f>VLOOKUP(C3064,Nomen2!$A$1:$E$34,2,0)</f>
        <v>BASSIN DE LISIEUX</v>
      </c>
      <c r="B3064">
        <f>VLOOKUP(C3064,Nomen2!$A$1:$E$34,3,0)</f>
        <v>28120</v>
      </c>
      <c r="C3064">
        <v>2820</v>
      </c>
      <c r="D3064" t="s">
        <v>192</v>
      </c>
      <c r="E3064">
        <v>12</v>
      </c>
    </row>
    <row r="3065" spans="1:5">
      <c r="A3065" t="str">
        <f>VLOOKUP(C3065,Nomen2!$A$1:$E$34,2,0)</f>
        <v>BASSIN DE LISIEUX</v>
      </c>
      <c r="B3065">
        <f>VLOOKUP(C3065,Nomen2!$A$1:$E$34,3,0)</f>
        <v>28120</v>
      </c>
      <c r="C3065">
        <v>2820</v>
      </c>
      <c r="D3065" t="s">
        <v>201</v>
      </c>
      <c r="E3065">
        <v>11</v>
      </c>
    </row>
    <row r="3066" spans="1:5">
      <c r="A3066" t="str">
        <f>VLOOKUP(C3066,Nomen2!$A$1:$E$34,2,0)</f>
        <v>BASSIN DE LISIEUX</v>
      </c>
      <c r="B3066">
        <f>VLOOKUP(C3066,Nomen2!$A$1:$E$34,3,0)</f>
        <v>28120</v>
      </c>
      <c r="C3066">
        <v>2820</v>
      </c>
      <c r="D3066" t="s">
        <v>229</v>
      </c>
      <c r="E3066">
        <v>11</v>
      </c>
    </row>
    <row r="3067" spans="1:5">
      <c r="A3067" t="str">
        <f>VLOOKUP(C3067,Nomen2!$A$1:$E$34,2,0)</f>
        <v>BASSIN DE LISIEUX</v>
      </c>
      <c r="B3067">
        <f>VLOOKUP(C3067,Nomen2!$A$1:$E$34,3,0)</f>
        <v>28120</v>
      </c>
      <c r="C3067">
        <v>2820</v>
      </c>
      <c r="D3067" t="s">
        <v>179</v>
      </c>
      <c r="E3067">
        <v>11</v>
      </c>
    </row>
    <row r="3068" spans="1:5">
      <c r="A3068" t="str">
        <f>VLOOKUP(C3068,Nomen2!$A$1:$E$34,2,0)</f>
        <v>BASSIN DE LISIEUX</v>
      </c>
      <c r="B3068">
        <f>VLOOKUP(C3068,Nomen2!$A$1:$E$34,3,0)</f>
        <v>28120</v>
      </c>
      <c r="C3068">
        <v>2820</v>
      </c>
      <c r="D3068" t="s">
        <v>189</v>
      </c>
      <c r="E3068">
        <v>10</v>
      </c>
    </row>
    <row r="3069" spans="1:5">
      <c r="A3069" t="str">
        <f>VLOOKUP(C3069,Nomen2!$A$1:$E$34,2,0)</f>
        <v>BASSIN DE LISIEUX</v>
      </c>
      <c r="B3069">
        <f>VLOOKUP(C3069,Nomen2!$A$1:$E$34,3,0)</f>
        <v>28120</v>
      </c>
      <c r="C3069">
        <v>2820</v>
      </c>
      <c r="D3069" t="s">
        <v>291</v>
      </c>
      <c r="E3069">
        <v>9</v>
      </c>
    </row>
    <row r="3070" spans="1:5">
      <c r="A3070" t="str">
        <f>VLOOKUP(C3070,Nomen2!$A$1:$E$34,2,0)</f>
        <v>BASSIN DE LISIEUX</v>
      </c>
      <c r="B3070">
        <f>VLOOKUP(C3070,Nomen2!$A$1:$E$34,3,0)</f>
        <v>28120</v>
      </c>
      <c r="C3070">
        <v>2820</v>
      </c>
      <c r="D3070" t="s">
        <v>198</v>
      </c>
      <c r="E3070">
        <v>8</v>
      </c>
    </row>
    <row r="3071" spans="1:5">
      <c r="A3071" t="str">
        <f>VLOOKUP(C3071,Nomen2!$A$1:$E$34,2,0)</f>
        <v>BASSIN DE LISIEUX</v>
      </c>
      <c r="B3071">
        <f>VLOOKUP(C3071,Nomen2!$A$1:$E$34,3,0)</f>
        <v>28120</v>
      </c>
      <c r="C3071">
        <v>2820</v>
      </c>
      <c r="D3071" t="s">
        <v>273</v>
      </c>
      <c r="E3071">
        <v>7</v>
      </c>
    </row>
    <row r="3072" spans="1:5">
      <c r="A3072" t="str">
        <f>VLOOKUP(C3072,Nomen2!$A$1:$E$34,2,0)</f>
        <v>BASSIN DE LISIEUX</v>
      </c>
      <c r="B3072">
        <f>VLOOKUP(C3072,Nomen2!$A$1:$E$34,3,0)</f>
        <v>28120</v>
      </c>
      <c r="C3072">
        <v>2820</v>
      </c>
      <c r="D3072" t="s">
        <v>194</v>
      </c>
      <c r="E3072">
        <v>7</v>
      </c>
    </row>
    <row r="3073" spans="1:5">
      <c r="A3073" t="str">
        <f>VLOOKUP(C3073,Nomen2!$A$1:$E$34,2,0)</f>
        <v>BASSIN DE LISIEUX</v>
      </c>
      <c r="B3073">
        <f>VLOOKUP(C3073,Nomen2!$A$1:$E$34,3,0)</f>
        <v>28120</v>
      </c>
      <c r="C3073">
        <v>2820</v>
      </c>
      <c r="D3073" t="s">
        <v>211</v>
      </c>
      <c r="E3073">
        <v>7</v>
      </c>
    </row>
    <row r="3074" spans="1:5">
      <c r="A3074" t="str">
        <f>VLOOKUP(C3074,Nomen2!$A$1:$E$34,2,0)</f>
        <v>BASSIN DE LISIEUX</v>
      </c>
      <c r="B3074">
        <f>VLOOKUP(C3074,Nomen2!$A$1:$E$34,3,0)</f>
        <v>28120</v>
      </c>
      <c r="C3074">
        <v>2820</v>
      </c>
      <c r="D3074" t="s">
        <v>206</v>
      </c>
      <c r="E3074">
        <v>7</v>
      </c>
    </row>
    <row r="3075" spans="1:5">
      <c r="A3075" t="str">
        <f>VLOOKUP(C3075,Nomen2!$A$1:$E$34,2,0)</f>
        <v>BASSIN DE LISIEUX</v>
      </c>
      <c r="B3075">
        <f>VLOOKUP(C3075,Nomen2!$A$1:$E$34,3,0)</f>
        <v>28120</v>
      </c>
      <c r="C3075">
        <v>2820</v>
      </c>
      <c r="D3075" t="s">
        <v>217</v>
      </c>
      <c r="E3075">
        <v>6</v>
      </c>
    </row>
    <row r="3076" spans="1:5">
      <c r="A3076" t="str">
        <f>VLOOKUP(C3076,Nomen2!$A$1:$E$34,2,0)</f>
        <v>BASSIN DE LISIEUX</v>
      </c>
      <c r="B3076">
        <f>VLOOKUP(C3076,Nomen2!$A$1:$E$34,3,0)</f>
        <v>28120</v>
      </c>
      <c r="C3076">
        <v>2820</v>
      </c>
      <c r="D3076" t="s">
        <v>196</v>
      </c>
      <c r="E3076">
        <v>6</v>
      </c>
    </row>
    <row r="3077" spans="1:5">
      <c r="A3077" t="str">
        <f>VLOOKUP(C3077,Nomen2!$A$1:$E$34,2,0)</f>
        <v>BASSIN DE LISIEUX</v>
      </c>
      <c r="B3077">
        <f>VLOOKUP(C3077,Nomen2!$A$1:$E$34,3,0)</f>
        <v>28120</v>
      </c>
      <c r="C3077">
        <v>2820</v>
      </c>
      <c r="D3077" t="s">
        <v>215</v>
      </c>
      <c r="E3077">
        <v>6</v>
      </c>
    </row>
    <row r="3078" spans="1:5">
      <c r="A3078" t="str">
        <f>VLOOKUP(C3078,Nomen2!$A$1:$E$34,2,0)</f>
        <v>BASSIN DE LISIEUX</v>
      </c>
      <c r="B3078">
        <f>VLOOKUP(C3078,Nomen2!$A$1:$E$34,3,0)</f>
        <v>28120</v>
      </c>
      <c r="C3078">
        <v>2820</v>
      </c>
      <c r="D3078" t="s">
        <v>252</v>
      </c>
      <c r="E3078">
        <v>6</v>
      </c>
    </row>
    <row r="3079" spans="1:5">
      <c r="A3079" t="str">
        <f>VLOOKUP(C3079,Nomen2!$A$1:$E$34,2,0)</f>
        <v>BASSIN DE LISIEUX</v>
      </c>
      <c r="B3079">
        <f>VLOOKUP(C3079,Nomen2!$A$1:$E$34,3,0)</f>
        <v>28120</v>
      </c>
      <c r="C3079">
        <v>2820</v>
      </c>
      <c r="D3079" t="s">
        <v>238</v>
      </c>
      <c r="E3079">
        <v>6</v>
      </c>
    </row>
    <row r="3080" spans="1:5">
      <c r="A3080" t="str">
        <f>VLOOKUP(C3080,Nomen2!$A$1:$E$34,2,0)</f>
        <v>BASSIN DE LISIEUX</v>
      </c>
      <c r="B3080">
        <f>VLOOKUP(C3080,Nomen2!$A$1:$E$34,3,0)</f>
        <v>28120</v>
      </c>
      <c r="C3080">
        <v>2820</v>
      </c>
      <c r="D3080" t="s">
        <v>257</v>
      </c>
      <c r="E3080">
        <v>5</v>
      </c>
    </row>
    <row r="3081" spans="1:5">
      <c r="A3081" t="str">
        <f>VLOOKUP(C3081,Nomen2!$A$1:$E$34,2,0)</f>
        <v>BASSIN DE LISIEUX</v>
      </c>
      <c r="B3081">
        <f>VLOOKUP(C3081,Nomen2!$A$1:$E$34,3,0)</f>
        <v>28120</v>
      </c>
      <c r="C3081">
        <v>2820</v>
      </c>
      <c r="D3081" t="s">
        <v>213</v>
      </c>
      <c r="E3081">
        <v>5</v>
      </c>
    </row>
    <row r="3082" spans="1:5">
      <c r="A3082" t="str">
        <f>VLOOKUP(C3082,Nomen2!$A$1:$E$34,2,0)</f>
        <v>BASSIN DE LISIEUX</v>
      </c>
      <c r="B3082">
        <f>VLOOKUP(C3082,Nomen2!$A$1:$E$34,3,0)</f>
        <v>28120</v>
      </c>
      <c r="C3082">
        <v>2820</v>
      </c>
      <c r="D3082" t="s">
        <v>204</v>
      </c>
      <c r="E3082">
        <v>5</v>
      </c>
    </row>
    <row r="3083" spans="1:5">
      <c r="A3083" t="str">
        <f>VLOOKUP(C3083,Nomen2!$A$1:$E$34,2,0)</f>
        <v>BASSIN DE LISIEUX</v>
      </c>
      <c r="B3083">
        <f>VLOOKUP(C3083,Nomen2!$A$1:$E$34,3,0)</f>
        <v>28120</v>
      </c>
      <c r="C3083">
        <v>2820</v>
      </c>
      <c r="D3083" t="s">
        <v>187</v>
      </c>
      <c r="E3083">
        <v>5</v>
      </c>
    </row>
    <row r="3084" spans="1:5">
      <c r="A3084" t="str">
        <f>VLOOKUP(C3084,Nomen2!$A$1:$E$34,2,0)</f>
        <v>BASSIN DE LISIEUX</v>
      </c>
      <c r="B3084">
        <f>VLOOKUP(C3084,Nomen2!$A$1:$E$34,3,0)</f>
        <v>28120</v>
      </c>
      <c r="C3084">
        <v>2820</v>
      </c>
      <c r="D3084" t="s">
        <v>200</v>
      </c>
      <c r="E3084">
        <v>5</v>
      </c>
    </row>
    <row r="3085" spans="1:5">
      <c r="A3085" t="str">
        <f>VLOOKUP(C3085,Nomen2!$A$1:$E$34,2,0)</f>
        <v>BASSIN DE LISIEUX</v>
      </c>
      <c r="B3085">
        <f>VLOOKUP(C3085,Nomen2!$A$1:$E$34,3,0)</f>
        <v>28120</v>
      </c>
      <c r="C3085">
        <v>2820</v>
      </c>
      <c r="D3085" t="s">
        <v>274</v>
      </c>
      <c r="E3085">
        <v>5</v>
      </c>
    </row>
    <row r="3086" spans="1:5">
      <c r="A3086" t="str">
        <f>VLOOKUP(C3086,Nomen2!$A$1:$E$34,2,0)</f>
        <v>BASSIN DE LISIEUX</v>
      </c>
      <c r="B3086">
        <f>VLOOKUP(C3086,Nomen2!$A$1:$E$34,3,0)</f>
        <v>28120</v>
      </c>
      <c r="C3086">
        <v>2820</v>
      </c>
      <c r="D3086" t="s">
        <v>302</v>
      </c>
      <c r="E3086">
        <v>5</v>
      </c>
    </row>
    <row r="3087" spans="1:5">
      <c r="A3087" t="str">
        <f>VLOOKUP(C3087,Nomen2!$A$1:$E$34,2,0)</f>
        <v>BASSIN DE LISIEUX</v>
      </c>
      <c r="B3087">
        <f>VLOOKUP(C3087,Nomen2!$A$1:$E$34,3,0)</f>
        <v>28120</v>
      </c>
      <c r="C3087">
        <v>2820</v>
      </c>
      <c r="D3087" t="s">
        <v>216</v>
      </c>
      <c r="E3087">
        <v>5</v>
      </c>
    </row>
    <row r="3088" spans="1:5">
      <c r="A3088" t="str">
        <f>VLOOKUP(C3088,Nomen2!$A$1:$E$34,2,0)</f>
        <v>BASSIN DE LISIEUX</v>
      </c>
      <c r="B3088">
        <f>VLOOKUP(C3088,Nomen2!$A$1:$E$34,3,0)</f>
        <v>28120</v>
      </c>
      <c r="C3088">
        <v>2820</v>
      </c>
      <c r="D3088" t="s">
        <v>230</v>
      </c>
      <c r="E3088">
        <v>5</v>
      </c>
    </row>
    <row r="3089" spans="1:5">
      <c r="A3089" t="str">
        <f>VLOOKUP(C3089,Nomen2!$A$1:$E$34,2,0)</f>
        <v>BASSIN DE LISIEUX</v>
      </c>
      <c r="B3089">
        <f>VLOOKUP(C3089,Nomen2!$A$1:$E$34,3,0)</f>
        <v>28120</v>
      </c>
      <c r="C3089">
        <v>2820</v>
      </c>
      <c r="D3089" t="s">
        <v>221</v>
      </c>
      <c r="E3089">
        <v>5</v>
      </c>
    </row>
    <row r="3090" spans="1:5">
      <c r="A3090" t="str">
        <f>VLOOKUP(C3090,Nomen2!$A$1:$E$34,2,0)</f>
        <v>BASSIN DE LISIEUX</v>
      </c>
      <c r="B3090">
        <f>VLOOKUP(C3090,Nomen2!$A$1:$E$34,3,0)</f>
        <v>28120</v>
      </c>
      <c r="C3090">
        <v>2820</v>
      </c>
      <c r="D3090" t="s">
        <v>340</v>
      </c>
      <c r="E3090">
        <v>4</v>
      </c>
    </row>
    <row r="3091" spans="1:5">
      <c r="A3091" t="str">
        <f>VLOOKUP(C3091,Nomen2!$A$1:$E$34,2,0)</f>
        <v>BASSIN DE LISIEUX</v>
      </c>
      <c r="B3091">
        <f>VLOOKUP(C3091,Nomen2!$A$1:$E$34,3,0)</f>
        <v>28120</v>
      </c>
      <c r="C3091">
        <v>2820</v>
      </c>
      <c r="D3091" t="s">
        <v>263</v>
      </c>
      <c r="E3091">
        <v>4</v>
      </c>
    </row>
    <row r="3092" spans="1:5">
      <c r="A3092" t="str">
        <f>VLOOKUP(C3092,Nomen2!$A$1:$E$34,2,0)</f>
        <v>BASSIN DE LISIEUX</v>
      </c>
      <c r="B3092">
        <f>VLOOKUP(C3092,Nomen2!$A$1:$E$34,3,0)</f>
        <v>28120</v>
      </c>
      <c r="C3092">
        <v>2820</v>
      </c>
      <c r="D3092" t="s">
        <v>207</v>
      </c>
      <c r="E3092">
        <v>4</v>
      </c>
    </row>
    <row r="3093" spans="1:5">
      <c r="A3093" t="str">
        <f>VLOOKUP(C3093,Nomen2!$A$1:$E$34,2,0)</f>
        <v>BASSIN DE LISIEUX</v>
      </c>
      <c r="B3093">
        <f>VLOOKUP(C3093,Nomen2!$A$1:$E$34,3,0)</f>
        <v>28120</v>
      </c>
      <c r="C3093">
        <v>2820</v>
      </c>
      <c r="D3093" t="s">
        <v>202</v>
      </c>
      <c r="E3093">
        <v>4</v>
      </c>
    </row>
    <row r="3094" spans="1:5">
      <c r="A3094" t="str">
        <f>VLOOKUP(C3094,Nomen2!$A$1:$E$34,2,0)</f>
        <v>BASSIN DE LISIEUX</v>
      </c>
      <c r="B3094">
        <f>VLOOKUP(C3094,Nomen2!$A$1:$E$34,3,0)</f>
        <v>28120</v>
      </c>
      <c r="C3094">
        <v>2820</v>
      </c>
      <c r="D3094" t="s">
        <v>280</v>
      </c>
      <c r="E3094">
        <v>4</v>
      </c>
    </row>
    <row r="3095" spans="1:5">
      <c r="A3095" t="str">
        <f>VLOOKUP(C3095,Nomen2!$A$1:$E$34,2,0)</f>
        <v>BASSIN DE LISIEUX</v>
      </c>
      <c r="B3095">
        <f>VLOOKUP(C3095,Nomen2!$A$1:$E$34,3,0)</f>
        <v>28120</v>
      </c>
      <c r="C3095">
        <v>2820</v>
      </c>
      <c r="D3095" t="s">
        <v>203</v>
      </c>
      <c r="E3095">
        <v>4</v>
      </c>
    </row>
    <row r="3096" spans="1:5">
      <c r="A3096" t="str">
        <f>VLOOKUP(C3096,Nomen2!$A$1:$E$34,2,0)</f>
        <v>BASSIN DE LISIEUX</v>
      </c>
      <c r="B3096">
        <f>VLOOKUP(C3096,Nomen2!$A$1:$E$34,3,0)</f>
        <v>28120</v>
      </c>
      <c r="C3096">
        <v>2820</v>
      </c>
      <c r="D3096" t="s">
        <v>262</v>
      </c>
      <c r="E3096">
        <v>4</v>
      </c>
    </row>
    <row r="3097" spans="1:5">
      <c r="A3097" t="str">
        <f>VLOOKUP(C3097,Nomen2!$A$1:$E$34,2,0)</f>
        <v>BASSIN DE LISIEUX</v>
      </c>
      <c r="B3097">
        <f>VLOOKUP(C3097,Nomen2!$A$1:$E$34,3,0)</f>
        <v>28120</v>
      </c>
      <c r="C3097">
        <v>2820</v>
      </c>
      <c r="D3097" t="s">
        <v>572</v>
      </c>
      <c r="E3097">
        <v>3</v>
      </c>
    </row>
    <row r="3098" spans="1:5">
      <c r="A3098" t="str">
        <f>VLOOKUP(C3098,Nomen2!$A$1:$E$34,2,0)</f>
        <v>BASSIN DE LISIEUX</v>
      </c>
      <c r="B3098">
        <f>VLOOKUP(C3098,Nomen2!$A$1:$E$34,3,0)</f>
        <v>28120</v>
      </c>
      <c r="C3098">
        <v>2820</v>
      </c>
      <c r="D3098" t="s">
        <v>258</v>
      </c>
      <c r="E3098">
        <v>3</v>
      </c>
    </row>
    <row r="3099" spans="1:5">
      <c r="A3099" t="str">
        <f>VLOOKUP(C3099,Nomen2!$A$1:$E$34,2,0)</f>
        <v>BASSIN DE LISIEUX</v>
      </c>
      <c r="B3099">
        <f>VLOOKUP(C3099,Nomen2!$A$1:$E$34,3,0)</f>
        <v>28120</v>
      </c>
      <c r="C3099">
        <v>2820</v>
      </c>
      <c r="D3099" t="s">
        <v>210</v>
      </c>
      <c r="E3099">
        <v>3</v>
      </c>
    </row>
    <row r="3100" spans="1:5">
      <c r="A3100" t="str">
        <f>VLOOKUP(C3100,Nomen2!$A$1:$E$34,2,0)</f>
        <v>BASSIN DE LISIEUX</v>
      </c>
      <c r="B3100">
        <f>VLOOKUP(C3100,Nomen2!$A$1:$E$34,3,0)</f>
        <v>28120</v>
      </c>
      <c r="C3100">
        <v>2820</v>
      </c>
      <c r="D3100" t="s">
        <v>222</v>
      </c>
      <c r="E3100">
        <v>3</v>
      </c>
    </row>
    <row r="3101" spans="1:5">
      <c r="A3101" t="str">
        <f>VLOOKUP(C3101,Nomen2!$A$1:$E$34,2,0)</f>
        <v>BASSIN DE LISIEUX</v>
      </c>
      <c r="B3101">
        <f>VLOOKUP(C3101,Nomen2!$A$1:$E$34,3,0)</f>
        <v>28120</v>
      </c>
      <c r="C3101">
        <v>2820</v>
      </c>
      <c r="D3101" t="s">
        <v>223</v>
      </c>
      <c r="E3101">
        <v>3</v>
      </c>
    </row>
    <row r="3102" spans="1:5">
      <c r="A3102" t="str">
        <f>VLOOKUP(C3102,Nomen2!$A$1:$E$34,2,0)</f>
        <v>BASSIN DE LISIEUX</v>
      </c>
      <c r="B3102">
        <f>VLOOKUP(C3102,Nomen2!$A$1:$E$34,3,0)</f>
        <v>28120</v>
      </c>
      <c r="C3102">
        <v>2820</v>
      </c>
      <c r="D3102" t="s">
        <v>233</v>
      </c>
      <c r="E3102">
        <v>3</v>
      </c>
    </row>
    <row r="3103" spans="1:5">
      <c r="A3103" t="str">
        <f>VLOOKUP(C3103,Nomen2!$A$1:$E$34,2,0)</f>
        <v>BASSIN DE LISIEUX</v>
      </c>
      <c r="B3103">
        <f>VLOOKUP(C3103,Nomen2!$A$1:$E$34,3,0)</f>
        <v>28120</v>
      </c>
      <c r="C3103">
        <v>2820</v>
      </c>
      <c r="D3103" t="s">
        <v>442</v>
      </c>
      <c r="E3103">
        <v>3</v>
      </c>
    </row>
    <row r="3104" spans="1:5">
      <c r="A3104" t="str">
        <f>VLOOKUP(C3104,Nomen2!$A$1:$E$34,2,0)</f>
        <v>BASSIN DE LISIEUX</v>
      </c>
      <c r="B3104">
        <f>VLOOKUP(C3104,Nomen2!$A$1:$E$34,3,0)</f>
        <v>28120</v>
      </c>
      <c r="C3104">
        <v>2820</v>
      </c>
      <c r="D3104" t="s">
        <v>518</v>
      </c>
      <c r="E3104">
        <v>3</v>
      </c>
    </row>
    <row r="3105" spans="1:5">
      <c r="A3105" t="str">
        <f>VLOOKUP(C3105,Nomen2!$A$1:$E$34,2,0)</f>
        <v>BASSIN DE LISIEUX</v>
      </c>
      <c r="B3105">
        <f>VLOOKUP(C3105,Nomen2!$A$1:$E$34,3,0)</f>
        <v>28120</v>
      </c>
      <c r="C3105">
        <v>2820</v>
      </c>
      <c r="D3105" t="s">
        <v>219</v>
      </c>
      <c r="E3105">
        <v>3</v>
      </c>
    </row>
    <row r="3106" spans="1:5">
      <c r="A3106" t="str">
        <f>VLOOKUP(C3106,Nomen2!$A$1:$E$34,2,0)</f>
        <v>BASSIN DE LISIEUX</v>
      </c>
      <c r="B3106">
        <f>VLOOKUP(C3106,Nomen2!$A$1:$E$34,3,0)</f>
        <v>28120</v>
      </c>
      <c r="C3106">
        <v>2820</v>
      </c>
      <c r="D3106" t="s">
        <v>385</v>
      </c>
      <c r="E3106">
        <v>3</v>
      </c>
    </row>
    <row r="3107" spans="1:5">
      <c r="A3107" t="str">
        <f>VLOOKUP(C3107,Nomen2!$A$1:$E$34,2,0)</f>
        <v>BASSIN DE LISIEUX</v>
      </c>
      <c r="B3107">
        <f>VLOOKUP(C3107,Nomen2!$A$1:$E$34,3,0)</f>
        <v>28120</v>
      </c>
      <c r="C3107">
        <v>2820</v>
      </c>
      <c r="D3107" t="s">
        <v>255</v>
      </c>
      <c r="E3107">
        <v>3</v>
      </c>
    </row>
    <row r="3108" spans="1:5">
      <c r="A3108" t="str">
        <f>VLOOKUP(C3108,Nomen2!$A$1:$E$34,2,0)</f>
        <v>BASSIN DE LISIEUX</v>
      </c>
      <c r="B3108">
        <f>VLOOKUP(C3108,Nomen2!$A$1:$E$34,3,0)</f>
        <v>28120</v>
      </c>
      <c r="C3108">
        <v>2820</v>
      </c>
      <c r="D3108" t="s">
        <v>474</v>
      </c>
      <c r="E3108">
        <v>2</v>
      </c>
    </row>
    <row r="3109" spans="1:5">
      <c r="A3109" t="str">
        <f>VLOOKUP(C3109,Nomen2!$A$1:$E$34,2,0)</f>
        <v>BASSIN DE LISIEUX</v>
      </c>
      <c r="B3109">
        <f>VLOOKUP(C3109,Nomen2!$A$1:$E$34,3,0)</f>
        <v>28120</v>
      </c>
      <c r="C3109">
        <v>2820</v>
      </c>
      <c r="D3109" t="s">
        <v>268</v>
      </c>
      <c r="E3109">
        <v>2</v>
      </c>
    </row>
    <row r="3110" spans="1:5">
      <c r="A3110" t="str">
        <f>VLOOKUP(C3110,Nomen2!$A$1:$E$34,2,0)</f>
        <v>BASSIN DE LISIEUX</v>
      </c>
      <c r="B3110">
        <f>VLOOKUP(C3110,Nomen2!$A$1:$E$34,3,0)</f>
        <v>28120</v>
      </c>
      <c r="C3110">
        <v>2820</v>
      </c>
      <c r="D3110" t="s">
        <v>424</v>
      </c>
      <c r="E3110">
        <v>2</v>
      </c>
    </row>
    <row r="3111" spans="1:5">
      <c r="A3111" t="str">
        <f>VLOOKUP(C3111,Nomen2!$A$1:$E$34,2,0)</f>
        <v>BASSIN DE LISIEUX</v>
      </c>
      <c r="B3111">
        <f>VLOOKUP(C3111,Nomen2!$A$1:$E$34,3,0)</f>
        <v>28120</v>
      </c>
      <c r="C3111">
        <v>2820</v>
      </c>
      <c r="D3111" t="s">
        <v>256</v>
      </c>
      <c r="E3111">
        <v>2</v>
      </c>
    </row>
    <row r="3112" spans="1:5">
      <c r="A3112" t="str">
        <f>VLOOKUP(C3112,Nomen2!$A$1:$E$34,2,0)</f>
        <v>BASSIN DE LISIEUX</v>
      </c>
      <c r="B3112">
        <f>VLOOKUP(C3112,Nomen2!$A$1:$E$34,3,0)</f>
        <v>28120</v>
      </c>
      <c r="C3112">
        <v>2820</v>
      </c>
      <c r="D3112" t="s">
        <v>429</v>
      </c>
      <c r="E3112">
        <v>2</v>
      </c>
    </row>
    <row r="3113" spans="1:5">
      <c r="A3113" t="str">
        <f>VLOOKUP(C3113,Nomen2!$A$1:$E$34,2,0)</f>
        <v>BASSIN DE LISIEUX</v>
      </c>
      <c r="B3113">
        <f>VLOOKUP(C3113,Nomen2!$A$1:$E$34,3,0)</f>
        <v>28120</v>
      </c>
      <c r="C3113">
        <v>2820</v>
      </c>
      <c r="D3113" t="s">
        <v>292</v>
      </c>
      <c r="E3113">
        <v>2</v>
      </c>
    </row>
    <row r="3114" spans="1:5">
      <c r="A3114" t="str">
        <f>VLOOKUP(C3114,Nomen2!$A$1:$E$34,2,0)</f>
        <v>BASSIN DE LISIEUX</v>
      </c>
      <c r="B3114">
        <f>VLOOKUP(C3114,Nomen2!$A$1:$E$34,3,0)</f>
        <v>28120</v>
      </c>
      <c r="C3114">
        <v>2820</v>
      </c>
      <c r="D3114" t="s">
        <v>232</v>
      </c>
      <c r="E3114">
        <v>2</v>
      </c>
    </row>
    <row r="3115" spans="1:5">
      <c r="A3115" t="str">
        <f>VLOOKUP(C3115,Nomen2!$A$1:$E$34,2,0)</f>
        <v>BASSIN DE LISIEUX</v>
      </c>
      <c r="B3115">
        <f>VLOOKUP(C3115,Nomen2!$A$1:$E$34,3,0)</f>
        <v>28120</v>
      </c>
      <c r="C3115">
        <v>2820</v>
      </c>
      <c r="D3115" t="s">
        <v>197</v>
      </c>
      <c r="E3115">
        <v>2</v>
      </c>
    </row>
    <row r="3116" spans="1:5">
      <c r="A3116" t="str">
        <f>VLOOKUP(C3116,Nomen2!$A$1:$E$34,2,0)</f>
        <v>BASSIN DE LISIEUX</v>
      </c>
      <c r="B3116">
        <f>VLOOKUP(C3116,Nomen2!$A$1:$E$34,3,0)</f>
        <v>28120</v>
      </c>
      <c r="C3116">
        <v>2820</v>
      </c>
      <c r="D3116" t="s">
        <v>239</v>
      </c>
      <c r="E3116">
        <v>2</v>
      </c>
    </row>
    <row r="3117" spans="1:5">
      <c r="A3117" t="str">
        <f>VLOOKUP(C3117,Nomen2!$A$1:$E$34,2,0)</f>
        <v>BASSIN DE LISIEUX</v>
      </c>
      <c r="B3117">
        <f>VLOOKUP(C3117,Nomen2!$A$1:$E$34,3,0)</f>
        <v>28120</v>
      </c>
      <c r="C3117">
        <v>2820</v>
      </c>
      <c r="D3117" t="s">
        <v>402</v>
      </c>
      <c r="E3117">
        <v>2</v>
      </c>
    </row>
    <row r="3118" spans="1:5">
      <c r="A3118" t="str">
        <f>VLOOKUP(C3118,Nomen2!$A$1:$E$34,2,0)</f>
        <v>BASSIN DE LISIEUX</v>
      </c>
      <c r="B3118">
        <f>VLOOKUP(C3118,Nomen2!$A$1:$E$34,3,0)</f>
        <v>28120</v>
      </c>
      <c r="C3118">
        <v>2820</v>
      </c>
      <c r="D3118" t="s">
        <v>225</v>
      </c>
      <c r="E3118">
        <v>2</v>
      </c>
    </row>
    <row r="3119" spans="1:5">
      <c r="A3119" t="str">
        <f>VLOOKUP(C3119,Nomen2!$A$1:$E$34,2,0)</f>
        <v>BASSIN DE LISIEUX</v>
      </c>
      <c r="B3119">
        <f>VLOOKUP(C3119,Nomen2!$A$1:$E$34,3,0)</f>
        <v>28120</v>
      </c>
      <c r="C3119">
        <v>2820</v>
      </c>
      <c r="D3119" t="s">
        <v>186</v>
      </c>
      <c r="E3119">
        <v>2</v>
      </c>
    </row>
    <row r="3120" spans="1:5">
      <c r="A3120" t="str">
        <f>VLOOKUP(C3120,Nomen2!$A$1:$E$34,2,0)</f>
        <v>BASSIN DE LISIEUX</v>
      </c>
      <c r="B3120">
        <f>VLOOKUP(C3120,Nomen2!$A$1:$E$34,3,0)</f>
        <v>28120</v>
      </c>
      <c r="C3120">
        <v>2820</v>
      </c>
      <c r="D3120" t="s">
        <v>333</v>
      </c>
      <c r="E3120">
        <v>2</v>
      </c>
    </row>
    <row r="3121" spans="1:5">
      <c r="A3121" t="str">
        <f>VLOOKUP(C3121,Nomen2!$A$1:$E$34,2,0)</f>
        <v>BASSIN DE LISIEUX</v>
      </c>
      <c r="B3121">
        <f>VLOOKUP(C3121,Nomen2!$A$1:$E$34,3,0)</f>
        <v>28120</v>
      </c>
      <c r="C3121">
        <v>2820</v>
      </c>
      <c r="D3121" t="s">
        <v>236</v>
      </c>
      <c r="E3121">
        <v>2</v>
      </c>
    </row>
    <row r="3122" spans="1:5">
      <c r="A3122" t="str">
        <f>VLOOKUP(C3122,Nomen2!$A$1:$E$34,2,0)</f>
        <v>BASSIN DE LISIEUX</v>
      </c>
      <c r="B3122">
        <f>VLOOKUP(C3122,Nomen2!$A$1:$E$34,3,0)</f>
        <v>28120</v>
      </c>
      <c r="C3122">
        <v>2820</v>
      </c>
      <c r="D3122" t="s">
        <v>512</v>
      </c>
      <c r="E3122">
        <v>2</v>
      </c>
    </row>
    <row r="3123" spans="1:5">
      <c r="A3123" t="str">
        <f>VLOOKUP(C3123,Nomen2!$A$1:$E$34,2,0)</f>
        <v>BASSIN DE LISIEUX</v>
      </c>
      <c r="B3123">
        <f>VLOOKUP(C3123,Nomen2!$A$1:$E$34,3,0)</f>
        <v>28120</v>
      </c>
      <c r="C3123">
        <v>2820</v>
      </c>
      <c r="D3123" t="s">
        <v>246</v>
      </c>
      <c r="E3123">
        <v>2</v>
      </c>
    </row>
    <row r="3124" spans="1:5">
      <c r="A3124" t="str">
        <f>VLOOKUP(C3124,Nomen2!$A$1:$E$34,2,0)</f>
        <v>BASSIN DE LISIEUX</v>
      </c>
      <c r="B3124">
        <f>VLOOKUP(C3124,Nomen2!$A$1:$E$34,3,0)</f>
        <v>28120</v>
      </c>
      <c r="C3124">
        <v>2820</v>
      </c>
      <c r="D3124" t="s">
        <v>247</v>
      </c>
      <c r="E3124">
        <v>2</v>
      </c>
    </row>
    <row r="3125" spans="1:5">
      <c r="A3125" t="str">
        <f>VLOOKUP(C3125,Nomen2!$A$1:$E$34,2,0)</f>
        <v>BASSIN DE LISIEUX</v>
      </c>
      <c r="B3125">
        <f>VLOOKUP(C3125,Nomen2!$A$1:$E$34,3,0)</f>
        <v>28120</v>
      </c>
      <c r="C3125">
        <v>2820</v>
      </c>
      <c r="D3125" t="s">
        <v>279</v>
      </c>
      <c r="E3125">
        <v>2</v>
      </c>
    </row>
    <row r="3126" spans="1:5">
      <c r="A3126" t="str">
        <f>VLOOKUP(C3126,Nomen2!$A$1:$E$34,2,0)</f>
        <v>BASSIN DE LISIEUX</v>
      </c>
      <c r="B3126">
        <f>VLOOKUP(C3126,Nomen2!$A$1:$E$34,3,0)</f>
        <v>28120</v>
      </c>
      <c r="C3126">
        <v>2820</v>
      </c>
      <c r="D3126" t="s">
        <v>300</v>
      </c>
      <c r="E3126">
        <v>2</v>
      </c>
    </row>
    <row r="3127" spans="1:5">
      <c r="A3127" t="str">
        <f>VLOOKUP(C3127,Nomen2!$A$1:$E$34,2,0)</f>
        <v>BASSIN DE LISIEUX</v>
      </c>
      <c r="B3127">
        <f>VLOOKUP(C3127,Nomen2!$A$1:$E$34,3,0)</f>
        <v>28120</v>
      </c>
      <c r="C3127">
        <v>2820</v>
      </c>
      <c r="D3127" t="s">
        <v>449</v>
      </c>
      <c r="E3127">
        <v>2</v>
      </c>
    </row>
    <row r="3128" spans="1:5">
      <c r="A3128" t="str">
        <f>VLOOKUP(C3128,Nomen2!$A$1:$E$34,2,0)</f>
        <v>BASSIN DE LISIEUX</v>
      </c>
      <c r="B3128">
        <f>VLOOKUP(C3128,Nomen2!$A$1:$E$34,3,0)</f>
        <v>28120</v>
      </c>
      <c r="C3128">
        <v>2820</v>
      </c>
      <c r="D3128" t="s">
        <v>261</v>
      </c>
      <c r="E3128">
        <v>2</v>
      </c>
    </row>
    <row r="3129" spans="1:5">
      <c r="A3129" t="str">
        <f>VLOOKUP(C3129,Nomen2!$A$1:$E$34,2,0)</f>
        <v>BASSIN DE LISIEUX</v>
      </c>
      <c r="B3129">
        <f>VLOOKUP(C3129,Nomen2!$A$1:$E$34,3,0)</f>
        <v>28120</v>
      </c>
      <c r="C3129">
        <v>2820</v>
      </c>
      <c r="D3129" t="s">
        <v>452</v>
      </c>
      <c r="E3129">
        <v>2</v>
      </c>
    </row>
    <row r="3130" spans="1:5">
      <c r="A3130" t="str">
        <f>VLOOKUP(C3130,Nomen2!$A$1:$E$34,2,0)</f>
        <v>BASSIN DE LISIEUX</v>
      </c>
      <c r="B3130">
        <f>VLOOKUP(C3130,Nomen2!$A$1:$E$34,3,0)</f>
        <v>28120</v>
      </c>
      <c r="C3130">
        <v>2820</v>
      </c>
      <c r="D3130" t="s">
        <v>266</v>
      </c>
      <c r="E3130">
        <v>2</v>
      </c>
    </row>
    <row r="3131" spans="1:5">
      <c r="A3131" t="str">
        <f>VLOOKUP(C3131,Nomen2!$A$1:$E$34,2,0)</f>
        <v>BASSIN DE LISIEUX</v>
      </c>
      <c r="B3131">
        <f>VLOOKUP(C3131,Nomen2!$A$1:$E$34,3,0)</f>
        <v>28120</v>
      </c>
      <c r="C3131">
        <v>2820</v>
      </c>
      <c r="D3131" t="s">
        <v>458</v>
      </c>
      <c r="E3131">
        <v>2</v>
      </c>
    </row>
    <row r="3132" spans="1:5">
      <c r="A3132" t="str">
        <f>VLOOKUP(C3132,Nomen2!$A$1:$E$34,2,0)</f>
        <v>BASSIN DE LISIEUX</v>
      </c>
      <c r="B3132">
        <f>VLOOKUP(C3132,Nomen2!$A$1:$E$34,3,0)</f>
        <v>28120</v>
      </c>
      <c r="C3132">
        <v>2820</v>
      </c>
      <c r="D3132" t="s">
        <v>287</v>
      </c>
      <c r="E3132">
        <v>2</v>
      </c>
    </row>
    <row r="3133" spans="1:5">
      <c r="A3133" t="str">
        <f>VLOOKUP(C3133,Nomen2!$A$1:$E$34,2,0)</f>
        <v>BASSIN DE LISIEUX</v>
      </c>
      <c r="B3133">
        <f>VLOOKUP(C3133,Nomen2!$A$1:$E$34,3,0)</f>
        <v>28120</v>
      </c>
      <c r="C3133">
        <v>2820</v>
      </c>
      <c r="D3133" t="s">
        <v>318</v>
      </c>
      <c r="E3133">
        <v>2</v>
      </c>
    </row>
    <row r="3134" spans="1:5">
      <c r="A3134" t="str">
        <f>VLOOKUP(C3134,Nomen2!$A$1:$E$34,2,0)</f>
        <v>BASSIN DE LISIEUX</v>
      </c>
      <c r="B3134">
        <f>VLOOKUP(C3134,Nomen2!$A$1:$E$34,3,0)</f>
        <v>28120</v>
      </c>
      <c r="C3134">
        <v>2820</v>
      </c>
      <c r="D3134" t="s">
        <v>228</v>
      </c>
      <c r="E3134">
        <v>2</v>
      </c>
    </row>
    <row r="3135" spans="1:5">
      <c r="A3135" t="str">
        <f>VLOOKUP(C3135,Nomen2!$A$1:$E$34,2,0)</f>
        <v>BASSIN DE LISIEUX</v>
      </c>
      <c r="B3135">
        <f>VLOOKUP(C3135,Nomen2!$A$1:$E$34,3,0)</f>
        <v>28120</v>
      </c>
      <c r="C3135">
        <v>2820</v>
      </c>
      <c r="D3135" t="s">
        <v>288</v>
      </c>
      <c r="E3135">
        <v>2</v>
      </c>
    </row>
    <row r="3136" spans="1:5">
      <c r="A3136" t="str">
        <f>VLOOKUP(C3136,Nomen2!$A$1:$E$34,2,0)</f>
        <v>BASSIN DE LISIEUX</v>
      </c>
      <c r="B3136">
        <f>VLOOKUP(C3136,Nomen2!$A$1:$E$34,3,0)</f>
        <v>28120</v>
      </c>
      <c r="C3136">
        <v>2820</v>
      </c>
      <c r="D3136" t="s">
        <v>253</v>
      </c>
      <c r="E3136">
        <v>2</v>
      </c>
    </row>
    <row r="3137" spans="1:5">
      <c r="A3137" t="str">
        <f>VLOOKUP(C3137,Nomen2!$A$1:$E$34,2,0)</f>
        <v>BASSIN DE LISIEUX</v>
      </c>
      <c r="B3137">
        <f>VLOOKUP(C3137,Nomen2!$A$1:$E$34,3,0)</f>
        <v>28120</v>
      </c>
      <c r="C3137">
        <v>2820</v>
      </c>
      <c r="D3137" t="s">
        <v>241</v>
      </c>
      <c r="E3137">
        <v>2</v>
      </c>
    </row>
    <row r="3138" spans="1:5">
      <c r="A3138" t="str">
        <f>VLOOKUP(C3138,Nomen2!$A$1:$E$34,2,0)</f>
        <v>BASSIN DE LISIEUX</v>
      </c>
      <c r="B3138">
        <f>VLOOKUP(C3138,Nomen2!$A$1:$E$34,3,0)</f>
        <v>28120</v>
      </c>
      <c r="C3138">
        <v>2820</v>
      </c>
      <c r="D3138" t="s">
        <v>310</v>
      </c>
      <c r="E3138">
        <v>2</v>
      </c>
    </row>
    <row r="3139" spans="1:5">
      <c r="A3139" t="str">
        <f>VLOOKUP(C3139,Nomen2!$A$1:$E$34,2,0)</f>
        <v>BASSIN DE LISIEUX</v>
      </c>
      <c r="B3139">
        <f>VLOOKUP(C3139,Nomen2!$A$1:$E$34,3,0)</f>
        <v>28120</v>
      </c>
      <c r="C3139">
        <v>2820</v>
      </c>
      <c r="D3139" t="s">
        <v>599</v>
      </c>
      <c r="E3139">
        <v>1</v>
      </c>
    </row>
    <row r="3140" spans="1:5">
      <c r="A3140" t="str">
        <f>VLOOKUP(C3140,Nomen2!$A$1:$E$34,2,0)</f>
        <v>BASSIN DE LISIEUX</v>
      </c>
      <c r="B3140">
        <f>VLOOKUP(C3140,Nomen2!$A$1:$E$34,3,0)</f>
        <v>28120</v>
      </c>
      <c r="C3140">
        <v>2820</v>
      </c>
      <c r="D3140" t="s">
        <v>475</v>
      </c>
      <c r="E3140">
        <v>1</v>
      </c>
    </row>
    <row r="3141" spans="1:5">
      <c r="A3141" t="str">
        <f>VLOOKUP(C3141,Nomen2!$A$1:$E$34,2,0)</f>
        <v>BASSIN DE LISIEUX</v>
      </c>
      <c r="B3141">
        <f>VLOOKUP(C3141,Nomen2!$A$1:$E$34,3,0)</f>
        <v>28120</v>
      </c>
      <c r="C3141">
        <v>2820</v>
      </c>
      <c r="D3141" t="s">
        <v>339</v>
      </c>
      <c r="E3141">
        <v>1</v>
      </c>
    </row>
    <row r="3142" spans="1:5">
      <c r="A3142" t="str">
        <f>VLOOKUP(C3142,Nomen2!$A$1:$E$34,2,0)</f>
        <v>BASSIN DE LISIEUX</v>
      </c>
      <c r="B3142">
        <f>VLOOKUP(C3142,Nomen2!$A$1:$E$34,3,0)</f>
        <v>28120</v>
      </c>
      <c r="C3142">
        <v>2820</v>
      </c>
      <c r="D3142" t="s">
        <v>620</v>
      </c>
      <c r="E3142">
        <v>1</v>
      </c>
    </row>
    <row r="3143" spans="1:5">
      <c r="A3143" t="str">
        <f>VLOOKUP(C3143,Nomen2!$A$1:$E$34,2,0)</f>
        <v>BASSIN DE LISIEUX</v>
      </c>
      <c r="B3143">
        <f>VLOOKUP(C3143,Nomen2!$A$1:$E$34,3,0)</f>
        <v>28120</v>
      </c>
      <c r="C3143">
        <v>2820</v>
      </c>
      <c r="D3143" t="s">
        <v>481</v>
      </c>
      <c r="E3143">
        <v>1</v>
      </c>
    </row>
    <row r="3144" spans="1:5">
      <c r="A3144" t="str">
        <f>VLOOKUP(C3144,Nomen2!$A$1:$E$34,2,0)</f>
        <v>BASSIN DE LISIEUX</v>
      </c>
      <c r="B3144">
        <f>VLOOKUP(C3144,Nomen2!$A$1:$E$34,3,0)</f>
        <v>28120</v>
      </c>
      <c r="C3144">
        <v>2820</v>
      </c>
      <c r="D3144" t="s">
        <v>426</v>
      </c>
      <c r="E3144">
        <v>1</v>
      </c>
    </row>
    <row r="3145" spans="1:5">
      <c r="A3145" t="str">
        <f>VLOOKUP(C3145,Nomen2!$A$1:$E$34,2,0)</f>
        <v>BASSIN DE LISIEUX</v>
      </c>
      <c r="B3145">
        <f>VLOOKUP(C3145,Nomen2!$A$1:$E$34,3,0)</f>
        <v>28120</v>
      </c>
      <c r="C3145">
        <v>2820</v>
      </c>
      <c r="D3145" t="s">
        <v>366</v>
      </c>
      <c r="E3145">
        <v>1</v>
      </c>
    </row>
    <row r="3146" spans="1:5">
      <c r="A3146" t="str">
        <f>VLOOKUP(C3146,Nomen2!$A$1:$E$34,2,0)</f>
        <v>BASSIN DE LISIEUX</v>
      </c>
      <c r="B3146">
        <f>VLOOKUP(C3146,Nomen2!$A$1:$E$34,3,0)</f>
        <v>28120</v>
      </c>
      <c r="C3146">
        <v>2820</v>
      </c>
      <c r="D3146" t="s">
        <v>327</v>
      </c>
      <c r="E3146">
        <v>1</v>
      </c>
    </row>
    <row r="3147" spans="1:5">
      <c r="A3147" t="str">
        <f>VLOOKUP(C3147,Nomen2!$A$1:$E$34,2,0)</f>
        <v>BASSIN DE LISIEUX</v>
      </c>
      <c r="B3147">
        <f>VLOOKUP(C3147,Nomen2!$A$1:$E$34,3,0)</f>
        <v>28120</v>
      </c>
      <c r="C3147">
        <v>2820</v>
      </c>
      <c r="D3147" t="s">
        <v>728</v>
      </c>
      <c r="E3147">
        <v>1</v>
      </c>
    </row>
    <row r="3148" spans="1:5">
      <c r="A3148" t="str">
        <f>VLOOKUP(C3148,Nomen2!$A$1:$E$34,2,0)</f>
        <v>BASSIN DE LISIEUX</v>
      </c>
      <c r="B3148">
        <f>VLOOKUP(C3148,Nomen2!$A$1:$E$34,3,0)</f>
        <v>28120</v>
      </c>
      <c r="C3148">
        <v>2820</v>
      </c>
      <c r="D3148" t="s">
        <v>398</v>
      </c>
      <c r="E3148">
        <v>1</v>
      </c>
    </row>
    <row r="3149" spans="1:5">
      <c r="A3149" t="str">
        <f>VLOOKUP(C3149,Nomen2!$A$1:$E$34,2,0)</f>
        <v>BASSIN DE LISIEUX</v>
      </c>
      <c r="B3149">
        <f>VLOOKUP(C3149,Nomen2!$A$1:$E$34,3,0)</f>
        <v>28120</v>
      </c>
      <c r="C3149">
        <v>2820</v>
      </c>
      <c r="D3149" t="s">
        <v>276</v>
      </c>
      <c r="E3149">
        <v>1</v>
      </c>
    </row>
    <row r="3150" spans="1:5">
      <c r="A3150" t="str">
        <f>VLOOKUP(C3150,Nomen2!$A$1:$E$34,2,0)</f>
        <v>BASSIN DE LISIEUX</v>
      </c>
      <c r="B3150">
        <f>VLOOKUP(C3150,Nomen2!$A$1:$E$34,3,0)</f>
        <v>28120</v>
      </c>
      <c r="C3150">
        <v>2820</v>
      </c>
      <c r="D3150" t="s">
        <v>311</v>
      </c>
      <c r="E3150">
        <v>1</v>
      </c>
    </row>
    <row r="3151" spans="1:5">
      <c r="A3151" t="str">
        <f>VLOOKUP(C3151,Nomen2!$A$1:$E$34,2,0)</f>
        <v>BASSIN DE LISIEUX</v>
      </c>
      <c r="B3151">
        <f>VLOOKUP(C3151,Nomen2!$A$1:$E$34,3,0)</f>
        <v>28120</v>
      </c>
      <c r="C3151">
        <v>2820</v>
      </c>
      <c r="D3151" t="s">
        <v>212</v>
      </c>
      <c r="E3151">
        <v>1</v>
      </c>
    </row>
    <row r="3152" spans="1:5">
      <c r="A3152" t="str">
        <f>VLOOKUP(C3152,Nomen2!$A$1:$E$34,2,0)</f>
        <v>BASSIN DE LISIEUX</v>
      </c>
      <c r="B3152">
        <f>VLOOKUP(C3152,Nomen2!$A$1:$E$34,3,0)</f>
        <v>28120</v>
      </c>
      <c r="C3152">
        <v>2820</v>
      </c>
      <c r="D3152" t="s">
        <v>313</v>
      </c>
      <c r="E3152">
        <v>1</v>
      </c>
    </row>
    <row r="3153" spans="1:5">
      <c r="A3153" t="str">
        <f>VLOOKUP(C3153,Nomen2!$A$1:$E$34,2,0)</f>
        <v>BASSIN DE LISIEUX</v>
      </c>
      <c r="B3153">
        <f>VLOOKUP(C3153,Nomen2!$A$1:$E$34,3,0)</f>
        <v>28120</v>
      </c>
      <c r="C3153">
        <v>2820</v>
      </c>
      <c r="D3153" t="s">
        <v>293</v>
      </c>
      <c r="E3153">
        <v>1</v>
      </c>
    </row>
    <row r="3154" spans="1:5">
      <c r="A3154" t="str">
        <f>VLOOKUP(C3154,Nomen2!$A$1:$E$34,2,0)</f>
        <v>BASSIN DE LISIEUX</v>
      </c>
      <c r="B3154">
        <f>VLOOKUP(C3154,Nomen2!$A$1:$E$34,3,0)</f>
        <v>28120</v>
      </c>
      <c r="C3154">
        <v>2820</v>
      </c>
      <c r="D3154" t="s">
        <v>270</v>
      </c>
      <c r="E3154">
        <v>1</v>
      </c>
    </row>
    <row r="3155" spans="1:5">
      <c r="A3155" t="str">
        <f>VLOOKUP(C3155,Nomen2!$A$1:$E$34,2,0)</f>
        <v>BASSIN DE LISIEUX</v>
      </c>
      <c r="B3155">
        <f>VLOOKUP(C3155,Nomen2!$A$1:$E$34,3,0)</f>
        <v>28120</v>
      </c>
      <c r="C3155">
        <v>2820</v>
      </c>
      <c r="D3155" t="s">
        <v>306</v>
      </c>
      <c r="E3155">
        <v>1</v>
      </c>
    </row>
    <row r="3156" spans="1:5">
      <c r="A3156" t="str">
        <f>VLOOKUP(C3156,Nomen2!$A$1:$E$34,2,0)</f>
        <v>BASSIN DE LISIEUX</v>
      </c>
      <c r="B3156">
        <f>VLOOKUP(C3156,Nomen2!$A$1:$E$34,3,0)</f>
        <v>28120</v>
      </c>
      <c r="C3156">
        <v>2820</v>
      </c>
      <c r="D3156" t="s">
        <v>224</v>
      </c>
      <c r="E3156">
        <v>1</v>
      </c>
    </row>
    <row r="3157" spans="1:5">
      <c r="A3157" t="str">
        <f>VLOOKUP(C3157,Nomen2!$A$1:$E$34,2,0)</f>
        <v>BASSIN DE LISIEUX</v>
      </c>
      <c r="B3157">
        <f>VLOOKUP(C3157,Nomen2!$A$1:$E$34,3,0)</f>
        <v>28120</v>
      </c>
      <c r="C3157">
        <v>2820</v>
      </c>
      <c r="D3157" t="s">
        <v>435</v>
      </c>
      <c r="E3157">
        <v>1</v>
      </c>
    </row>
    <row r="3158" spans="1:5">
      <c r="A3158" t="str">
        <f>VLOOKUP(C3158,Nomen2!$A$1:$E$34,2,0)</f>
        <v>BASSIN DE LISIEUX</v>
      </c>
      <c r="B3158">
        <f>VLOOKUP(C3158,Nomen2!$A$1:$E$34,3,0)</f>
        <v>28120</v>
      </c>
      <c r="C3158">
        <v>2820</v>
      </c>
      <c r="D3158" t="s">
        <v>622</v>
      </c>
      <c r="E3158">
        <v>1</v>
      </c>
    </row>
    <row r="3159" spans="1:5">
      <c r="A3159" t="str">
        <f>VLOOKUP(C3159,Nomen2!$A$1:$E$34,2,0)</f>
        <v>BASSIN DE LISIEUX</v>
      </c>
      <c r="B3159">
        <f>VLOOKUP(C3159,Nomen2!$A$1:$E$34,3,0)</f>
        <v>28120</v>
      </c>
      <c r="C3159">
        <v>2820</v>
      </c>
      <c r="D3159" t="s">
        <v>623</v>
      </c>
      <c r="E3159">
        <v>1</v>
      </c>
    </row>
    <row r="3160" spans="1:5">
      <c r="A3160" t="str">
        <f>VLOOKUP(C3160,Nomen2!$A$1:$E$34,2,0)</f>
        <v>BASSIN DE LISIEUX</v>
      </c>
      <c r="B3160">
        <f>VLOOKUP(C3160,Nomen2!$A$1:$E$34,3,0)</f>
        <v>28120</v>
      </c>
      <c r="C3160">
        <v>2820</v>
      </c>
      <c r="D3160" t="s">
        <v>285</v>
      </c>
      <c r="E3160">
        <v>1</v>
      </c>
    </row>
    <row r="3161" spans="1:5">
      <c r="A3161" t="str">
        <f>VLOOKUP(C3161,Nomen2!$A$1:$E$34,2,0)</f>
        <v>BASSIN DE LISIEUX</v>
      </c>
      <c r="B3161">
        <f>VLOOKUP(C3161,Nomen2!$A$1:$E$34,3,0)</f>
        <v>28120</v>
      </c>
      <c r="C3161">
        <v>2820</v>
      </c>
      <c r="D3161" t="s">
        <v>594</v>
      </c>
      <c r="E3161">
        <v>1</v>
      </c>
    </row>
    <row r="3162" spans="1:5">
      <c r="A3162" t="str">
        <f>VLOOKUP(C3162,Nomen2!$A$1:$E$34,2,0)</f>
        <v>BASSIN DE LISIEUX</v>
      </c>
      <c r="B3162">
        <f>VLOOKUP(C3162,Nomen2!$A$1:$E$34,3,0)</f>
        <v>28120</v>
      </c>
      <c r="C3162">
        <v>2820</v>
      </c>
      <c r="D3162" t="s">
        <v>218</v>
      </c>
      <c r="E3162">
        <v>1</v>
      </c>
    </row>
    <row r="3163" spans="1:5">
      <c r="A3163" t="str">
        <f>VLOOKUP(C3163,Nomen2!$A$1:$E$34,2,0)</f>
        <v>BASSIN DE LISIEUX</v>
      </c>
      <c r="B3163">
        <f>VLOOKUP(C3163,Nomen2!$A$1:$E$34,3,0)</f>
        <v>28120</v>
      </c>
      <c r="C3163">
        <v>2820</v>
      </c>
      <c r="D3163" t="s">
        <v>315</v>
      </c>
      <c r="E3163">
        <v>1</v>
      </c>
    </row>
    <row r="3164" spans="1:5">
      <c r="A3164" t="str">
        <f>VLOOKUP(C3164,Nomen2!$A$1:$E$34,2,0)</f>
        <v>BASSIN DE LISIEUX</v>
      </c>
      <c r="B3164">
        <f>VLOOKUP(C3164,Nomen2!$A$1:$E$34,3,0)</f>
        <v>28120</v>
      </c>
      <c r="C3164">
        <v>2820</v>
      </c>
      <c r="D3164" t="s">
        <v>294</v>
      </c>
      <c r="E3164">
        <v>1</v>
      </c>
    </row>
    <row r="3165" spans="1:5">
      <c r="A3165" t="str">
        <f>VLOOKUP(C3165,Nomen2!$A$1:$E$34,2,0)</f>
        <v>BASSIN DE LISIEUX</v>
      </c>
      <c r="B3165">
        <f>VLOOKUP(C3165,Nomen2!$A$1:$E$34,3,0)</f>
        <v>28120</v>
      </c>
      <c r="C3165">
        <v>2820</v>
      </c>
      <c r="D3165" t="s">
        <v>271</v>
      </c>
      <c r="E3165">
        <v>1</v>
      </c>
    </row>
    <row r="3166" spans="1:5">
      <c r="A3166" t="str">
        <f>VLOOKUP(C3166,Nomen2!$A$1:$E$34,2,0)</f>
        <v>BASSIN DE LISIEUX</v>
      </c>
      <c r="B3166">
        <f>VLOOKUP(C3166,Nomen2!$A$1:$E$34,3,0)</f>
        <v>28120</v>
      </c>
      <c r="C3166">
        <v>2820</v>
      </c>
      <c r="D3166" t="s">
        <v>259</v>
      </c>
      <c r="E3166">
        <v>1</v>
      </c>
    </row>
    <row r="3167" spans="1:5">
      <c r="A3167" t="str">
        <f>VLOOKUP(C3167,Nomen2!$A$1:$E$34,2,0)</f>
        <v>BASSIN DE LISIEUX</v>
      </c>
      <c r="B3167">
        <f>VLOOKUP(C3167,Nomen2!$A$1:$E$34,3,0)</f>
        <v>28120</v>
      </c>
      <c r="C3167">
        <v>2820</v>
      </c>
      <c r="D3167" t="s">
        <v>208</v>
      </c>
      <c r="E3167">
        <v>1</v>
      </c>
    </row>
    <row r="3168" spans="1:5">
      <c r="A3168" t="str">
        <f>VLOOKUP(C3168,Nomen2!$A$1:$E$34,2,0)</f>
        <v>BASSIN DE LISIEUX</v>
      </c>
      <c r="B3168">
        <f>VLOOKUP(C3168,Nomen2!$A$1:$E$34,3,0)</f>
        <v>28120</v>
      </c>
      <c r="C3168">
        <v>2820</v>
      </c>
      <c r="D3168" t="s">
        <v>190</v>
      </c>
      <c r="E3168">
        <v>1</v>
      </c>
    </row>
    <row r="3169" spans="1:5">
      <c r="A3169" t="str">
        <f>VLOOKUP(C3169,Nomen2!$A$1:$E$34,2,0)</f>
        <v>BASSIN DE LISIEUX</v>
      </c>
      <c r="B3169">
        <f>VLOOKUP(C3169,Nomen2!$A$1:$E$34,3,0)</f>
        <v>28120</v>
      </c>
      <c r="C3169">
        <v>2820</v>
      </c>
      <c r="D3169" t="s">
        <v>332</v>
      </c>
      <c r="E3169">
        <v>1</v>
      </c>
    </row>
    <row r="3170" spans="1:5">
      <c r="A3170" t="str">
        <f>VLOOKUP(C3170,Nomen2!$A$1:$E$34,2,0)</f>
        <v>BASSIN DE LISIEUX</v>
      </c>
      <c r="B3170">
        <f>VLOOKUP(C3170,Nomen2!$A$1:$E$34,3,0)</f>
        <v>28120</v>
      </c>
      <c r="C3170">
        <v>2820</v>
      </c>
      <c r="D3170" t="s">
        <v>373</v>
      </c>
      <c r="E3170">
        <v>1</v>
      </c>
    </row>
    <row r="3171" spans="1:5">
      <c r="A3171" t="str">
        <f>VLOOKUP(C3171,Nomen2!$A$1:$E$34,2,0)</f>
        <v>BASSIN DE LISIEUX</v>
      </c>
      <c r="B3171">
        <f>VLOOKUP(C3171,Nomen2!$A$1:$E$34,3,0)</f>
        <v>28120</v>
      </c>
      <c r="C3171">
        <v>2820</v>
      </c>
      <c r="D3171" t="s">
        <v>240</v>
      </c>
      <c r="E3171">
        <v>1</v>
      </c>
    </row>
    <row r="3172" spans="1:5">
      <c r="A3172" t="str">
        <f>VLOOKUP(C3172,Nomen2!$A$1:$E$34,2,0)</f>
        <v>BASSIN DE LISIEUX</v>
      </c>
      <c r="B3172">
        <f>VLOOKUP(C3172,Nomen2!$A$1:$E$34,3,0)</f>
        <v>28120</v>
      </c>
      <c r="C3172">
        <v>2820</v>
      </c>
      <c r="D3172" t="s">
        <v>234</v>
      </c>
      <c r="E3172">
        <v>1</v>
      </c>
    </row>
    <row r="3173" spans="1:5">
      <c r="A3173" t="str">
        <f>VLOOKUP(C3173,Nomen2!$A$1:$E$34,2,0)</f>
        <v>BASSIN DE LISIEUX</v>
      </c>
      <c r="B3173">
        <f>VLOOKUP(C3173,Nomen2!$A$1:$E$34,3,0)</f>
        <v>28120</v>
      </c>
      <c r="C3173">
        <v>2820</v>
      </c>
      <c r="D3173" t="s">
        <v>346</v>
      </c>
      <c r="E3173">
        <v>1</v>
      </c>
    </row>
    <row r="3174" spans="1:5">
      <c r="A3174" t="str">
        <f>VLOOKUP(C3174,Nomen2!$A$1:$E$34,2,0)</f>
        <v>BASSIN DE LISIEUX</v>
      </c>
      <c r="B3174">
        <f>VLOOKUP(C3174,Nomen2!$A$1:$E$34,3,0)</f>
        <v>28120</v>
      </c>
      <c r="C3174">
        <v>2820</v>
      </c>
      <c r="D3174" t="s">
        <v>504</v>
      </c>
      <c r="E3174">
        <v>1</v>
      </c>
    </row>
    <row r="3175" spans="1:5">
      <c r="A3175" t="str">
        <f>VLOOKUP(C3175,Nomen2!$A$1:$E$34,2,0)</f>
        <v>BASSIN DE LISIEUX</v>
      </c>
      <c r="B3175">
        <f>VLOOKUP(C3175,Nomen2!$A$1:$E$34,3,0)</f>
        <v>28120</v>
      </c>
      <c r="C3175">
        <v>2820</v>
      </c>
      <c r="D3175" t="s">
        <v>235</v>
      </c>
      <c r="E3175">
        <v>1</v>
      </c>
    </row>
    <row r="3176" spans="1:5">
      <c r="A3176" t="str">
        <f>VLOOKUP(C3176,Nomen2!$A$1:$E$34,2,0)</f>
        <v>BASSIN DE LISIEUX</v>
      </c>
      <c r="B3176">
        <f>VLOOKUP(C3176,Nomen2!$A$1:$E$34,3,0)</f>
        <v>28120</v>
      </c>
      <c r="C3176">
        <v>2820</v>
      </c>
      <c r="D3176" t="s">
        <v>404</v>
      </c>
      <c r="E3176">
        <v>1</v>
      </c>
    </row>
    <row r="3177" spans="1:5">
      <c r="A3177" t="str">
        <f>VLOOKUP(C3177,Nomen2!$A$1:$E$34,2,0)</f>
        <v>BASSIN DE LISIEUX</v>
      </c>
      <c r="B3177">
        <f>VLOOKUP(C3177,Nomen2!$A$1:$E$34,3,0)</f>
        <v>28120</v>
      </c>
      <c r="C3177">
        <v>2820</v>
      </c>
      <c r="D3177" t="s">
        <v>214</v>
      </c>
      <c r="E3177">
        <v>1</v>
      </c>
    </row>
    <row r="3178" spans="1:5">
      <c r="A3178" t="str">
        <f>VLOOKUP(C3178,Nomen2!$A$1:$E$34,2,0)</f>
        <v>BASSIN DE LISIEUX</v>
      </c>
      <c r="B3178">
        <f>VLOOKUP(C3178,Nomen2!$A$1:$E$34,3,0)</f>
        <v>28120</v>
      </c>
      <c r="C3178">
        <v>2820</v>
      </c>
      <c r="D3178" t="s">
        <v>405</v>
      </c>
      <c r="E3178">
        <v>1</v>
      </c>
    </row>
    <row r="3179" spans="1:5">
      <c r="A3179" t="str">
        <f>VLOOKUP(C3179,Nomen2!$A$1:$E$34,2,0)</f>
        <v>BASSIN DE LISIEUX</v>
      </c>
      <c r="B3179">
        <f>VLOOKUP(C3179,Nomen2!$A$1:$E$34,3,0)</f>
        <v>28120</v>
      </c>
      <c r="C3179">
        <v>2820</v>
      </c>
      <c r="D3179" t="s">
        <v>347</v>
      </c>
      <c r="E3179">
        <v>1</v>
      </c>
    </row>
    <row r="3180" spans="1:5">
      <c r="A3180" t="str">
        <f>VLOOKUP(C3180,Nomen2!$A$1:$E$34,2,0)</f>
        <v>BASSIN DE LISIEUX</v>
      </c>
      <c r="B3180">
        <f>VLOOKUP(C3180,Nomen2!$A$1:$E$34,3,0)</f>
        <v>28120</v>
      </c>
      <c r="C3180">
        <v>2820</v>
      </c>
      <c r="D3180" t="s">
        <v>260</v>
      </c>
      <c r="E3180">
        <v>1</v>
      </c>
    </row>
    <row r="3181" spans="1:5">
      <c r="A3181" t="str">
        <f>VLOOKUP(C3181,Nomen2!$A$1:$E$34,2,0)</f>
        <v>BASSIN DE LISIEUX</v>
      </c>
      <c r="B3181">
        <f>VLOOKUP(C3181,Nomen2!$A$1:$E$34,3,0)</f>
        <v>28120</v>
      </c>
      <c r="C3181">
        <v>2820</v>
      </c>
      <c r="D3181" t="s">
        <v>376</v>
      </c>
      <c r="E3181">
        <v>1</v>
      </c>
    </row>
    <row r="3182" spans="1:5">
      <c r="A3182" t="str">
        <f>VLOOKUP(C3182,Nomen2!$A$1:$E$34,2,0)</f>
        <v>BASSIN DE LISIEUX</v>
      </c>
      <c r="B3182">
        <f>VLOOKUP(C3182,Nomen2!$A$1:$E$34,3,0)</f>
        <v>28120</v>
      </c>
      <c r="C3182">
        <v>2820</v>
      </c>
      <c r="D3182" t="s">
        <v>251</v>
      </c>
      <c r="E3182">
        <v>1</v>
      </c>
    </row>
    <row r="3183" spans="1:5">
      <c r="A3183" t="str">
        <f>VLOOKUP(C3183,Nomen2!$A$1:$E$34,2,0)</f>
        <v>BASSIN DE LISIEUX</v>
      </c>
      <c r="B3183">
        <f>VLOOKUP(C3183,Nomen2!$A$1:$E$34,3,0)</f>
        <v>28120</v>
      </c>
      <c r="C3183">
        <v>2820</v>
      </c>
      <c r="D3183" t="s">
        <v>299</v>
      </c>
      <c r="E3183">
        <v>1</v>
      </c>
    </row>
    <row r="3184" spans="1:5">
      <c r="A3184" t="str">
        <f>VLOOKUP(C3184,Nomen2!$A$1:$E$34,2,0)</f>
        <v>BASSIN DE LISIEUX</v>
      </c>
      <c r="B3184">
        <f>VLOOKUP(C3184,Nomen2!$A$1:$E$34,3,0)</f>
        <v>28120</v>
      </c>
      <c r="C3184">
        <v>2820</v>
      </c>
      <c r="D3184" t="s">
        <v>445</v>
      </c>
      <c r="E3184">
        <v>1</v>
      </c>
    </row>
    <row r="3185" spans="1:5">
      <c r="A3185" t="str">
        <f>VLOOKUP(C3185,Nomen2!$A$1:$E$34,2,0)</f>
        <v>BASSIN DE LISIEUX</v>
      </c>
      <c r="B3185">
        <f>VLOOKUP(C3185,Nomen2!$A$1:$E$34,3,0)</f>
        <v>28120</v>
      </c>
      <c r="C3185">
        <v>2820</v>
      </c>
      <c r="D3185" t="s">
        <v>650</v>
      </c>
      <c r="E3185">
        <v>1</v>
      </c>
    </row>
    <row r="3186" spans="1:5">
      <c r="A3186" t="str">
        <f>VLOOKUP(C3186,Nomen2!$A$1:$E$34,2,0)</f>
        <v>BASSIN DE LISIEUX</v>
      </c>
      <c r="B3186">
        <f>VLOOKUP(C3186,Nomen2!$A$1:$E$34,3,0)</f>
        <v>28120</v>
      </c>
      <c r="C3186">
        <v>2820</v>
      </c>
      <c r="D3186" t="s">
        <v>446</v>
      </c>
      <c r="E3186">
        <v>1</v>
      </c>
    </row>
    <row r="3187" spans="1:5">
      <c r="A3187" t="str">
        <f>VLOOKUP(C3187,Nomen2!$A$1:$E$34,2,0)</f>
        <v>BASSIN DE LISIEUX</v>
      </c>
      <c r="B3187">
        <f>VLOOKUP(C3187,Nomen2!$A$1:$E$34,3,0)</f>
        <v>28120</v>
      </c>
      <c r="C3187">
        <v>2820</v>
      </c>
      <c r="D3187" t="s">
        <v>278</v>
      </c>
      <c r="E3187">
        <v>1</v>
      </c>
    </row>
    <row r="3188" spans="1:5">
      <c r="A3188" t="str">
        <f>VLOOKUP(C3188,Nomen2!$A$1:$E$34,2,0)</f>
        <v>BASSIN DE LISIEUX</v>
      </c>
      <c r="B3188">
        <f>VLOOKUP(C3188,Nomen2!$A$1:$E$34,3,0)</f>
        <v>28120</v>
      </c>
      <c r="C3188">
        <v>2820</v>
      </c>
      <c r="D3188" t="s">
        <v>301</v>
      </c>
      <c r="E3188">
        <v>1</v>
      </c>
    </row>
    <row r="3189" spans="1:5">
      <c r="A3189" t="str">
        <f>VLOOKUP(C3189,Nomen2!$A$1:$E$34,2,0)</f>
        <v>BASSIN DE LISIEUX</v>
      </c>
      <c r="B3189">
        <f>VLOOKUP(C3189,Nomen2!$A$1:$E$34,3,0)</f>
        <v>28120</v>
      </c>
      <c r="C3189">
        <v>2820</v>
      </c>
      <c r="D3189" t="s">
        <v>231</v>
      </c>
      <c r="E3189">
        <v>1</v>
      </c>
    </row>
    <row r="3190" spans="1:5">
      <c r="A3190" t="str">
        <f>VLOOKUP(C3190,Nomen2!$A$1:$E$34,2,0)</f>
        <v>BASSIN DE LISIEUX</v>
      </c>
      <c r="B3190">
        <f>VLOOKUP(C3190,Nomen2!$A$1:$E$34,3,0)</f>
        <v>28120</v>
      </c>
      <c r="C3190">
        <v>2820</v>
      </c>
      <c r="D3190" t="s">
        <v>409</v>
      </c>
      <c r="E3190">
        <v>1</v>
      </c>
    </row>
    <row r="3191" spans="1:5">
      <c r="A3191" t="str">
        <f>VLOOKUP(C3191,Nomen2!$A$1:$E$34,2,0)</f>
        <v>BASSIN DE LISIEUX</v>
      </c>
      <c r="B3191">
        <f>VLOOKUP(C3191,Nomen2!$A$1:$E$34,3,0)</f>
        <v>28120</v>
      </c>
      <c r="C3191">
        <v>2820</v>
      </c>
      <c r="D3191" t="s">
        <v>316</v>
      </c>
      <c r="E3191">
        <v>1</v>
      </c>
    </row>
    <row r="3192" spans="1:5">
      <c r="A3192" t="str">
        <f>VLOOKUP(C3192,Nomen2!$A$1:$E$34,2,0)</f>
        <v>BASSIN DE LISIEUX</v>
      </c>
      <c r="B3192">
        <f>VLOOKUP(C3192,Nomen2!$A$1:$E$34,3,0)</f>
        <v>28120</v>
      </c>
      <c r="C3192">
        <v>2820</v>
      </c>
      <c r="D3192" t="s">
        <v>456</v>
      </c>
      <c r="E3192">
        <v>1</v>
      </c>
    </row>
    <row r="3193" spans="1:5">
      <c r="A3193" t="str">
        <f>VLOOKUP(C3193,Nomen2!$A$1:$E$34,2,0)</f>
        <v>BASSIN DE LISIEUX</v>
      </c>
      <c r="B3193">
        <f>VLOOKUP(C3193,Nomen2!$A$1:$E$34,3,0)</f>
        <v>28120</v>
      </c>
      <c r="C3193">
        <v>2820</v>
      </c>
      <c r="D3193" t="s">
        <v>411</v>
      </c>
      <c r="E3193">
        <v>1</v>
      </c>
    </row>
    <row r="3194" spans="1:5">
      <c r="A3194" t="str">
        <f>VLOOKUP(C3194,Nomen2!$A$1:$E$34,2,0)</f>
        <v>BASSIN DE LISIEUX</v>
      </c>
      <c r="B3194">
        <f>VLOOKUP(C3194,Nomen2!$A$1:$E$34,3,0)</f>
        <v>28120</v>
      </c>
      <c r="C3194">
        <v>2820</v>
      </c>
      <c r="D3194" t="s">
        <v>565</v>
      </c>
      <c r="E3194">
        <v>1</v>
      </c>
    </row>
    <row r="3195" spans="1:5">
      <c r="A3195" t="str">
        <f>VLOOKUP(C3195,Nomen2!$A$1:$E$34,2,0)</f>
        <v>BASSIN DE LISIEUX</v>
      </c>
      <c r="B3195">
        <f>VLOOKUP(C3195,Nomen2!$A$1:$E$34,3,0)</f>
        <v>28120</v>
      </c>
      <c r="C3195">
        <v>2820</v>
      </c>
      <c r="D3195" t="s">
        <v>296</v>
      </c>
      <c r="E3195">
        <v>1</v>
      </c>
    </row>
    <row r="3196" spans="1:5">
      <c r="A3196" t="str">
        <f>VLOOKUP(C3196,Nomen2!$A$1:$E$34,2,0)</f>
        <v>BASSIN DE LISIEUX</v>
      </c>
      <c r="B3196">
        <f>VLOOKUP(C3196,Nomen2!$A$1:$E$34,3,0)</f>
        <v>28120</v>
      </c>
      <c r="C3196">
        <v>2820</v>
      </c>
      <c r="D3196" t="s">
        <v>317</v>
      </c>
      <c r="E3196">
        <v>1</v>
      </c>
    </row>
    <row r="3197" spans="1:5">
      <c r="A3197" t="str">
        <f>VLOOKUP(C3197,Nomen2!$A$1:$E$34,2,0)</f>
        <v>BASSIN DE LISIEUX</v>
      </c>
      <c r="B3197">
        <f>VLOOKUP(C3197,Nomen2!$A$1:$E$34,3,0)</f>
        <v>28120</v>
      </c>
      <c r="C3197">
        <v>2820</v>
      </c>
      <c r="D3197" t="s">
        <v>267</v>
      </c>
      <c r="E3197">
        <v>1</v>
      </c>
    </row>
    <row r="3198" spans="1:5">
      <c r="A3198" t="str">
        <f>VLOOKUP(C3198,Nomen2!$A$1:$E$34,2,0)</f>
        <v>BASSIN DE LISIEUX</v>
      </c>
      <c r="B3198">
        <f>VLOOKUP(C3198,Nomen2!$A$1:$E$34,3,0)</f>
        <v>28120</v>
      </c>
      <c r="C3198">
        <v>2820</v>
      </c>
      <c r="D3198" t="s">
        <v>566</v>
      </c>
      <c r="E3198">
        <v>1</v>
      </c>
    </row>
    <row r="3199" spans="1:5">
      <c r="A3199" t="str">
        <f>VLOOKUP(C3199,Nomen2!$A$1:$E$34,2,0)</f>
        <v>BASSIN DE LISIEUX</v>
      </c>
      <c r="B3199">
        <f>VLOOKUP(C3199,Nomen2!$A$1:$E$34,3,0)</f>
        <v>28120</v>
      </c>
      <c r="C3199">
        <v>2820</v>
      </c>
      <c r="D3199" t="s">
        <v>1074</v>
      </c>
      <c r="E3199">
        <v>1</v>
      </c>
    </row>
    <row r="3200" spans="1:5">
      <c r="A3200" t="str">
        <f>VLOOKUP(C3200,Nomen2!$A$1:$E$34,2,0)</f>
        <v>BASSIN DE LISIEUX</v>
      </c>
      <c r="B3200">
        <f>VLOOKUP(C3200,Nomen2!$A$1:$E$34,3,0)</f>
        <v>28120</v>
      </c>
      <c r="C3200">
        <v>2820</v>
      </c>
      <c r="D3200" t="s">
        <v>459</v>
      </c>
      <c r="E3200">
        <v>1</v>
      </c>
    </row>
    <row r="3201" spans="1:5">
      <c r="A3201" t="str">
        <f>VLOOKUP(C3201,Nomen2!$A$1:$E$34,2,0)</f>
        <v>BASSIN DE LISIEUX</v>
      </c>
      <c r="B3201">
        <f>VLOOKUP(C3201,Nomen2!$A$1:$E$34,3,0)</f>
        <v>28120</v>
      </c>
      <c r="C3201">
        <v>2820</v>
      </c>
      <c r="D3201" t="s">
        <v>297</v>
      </c>
      <c r="E3201">
        <v>1</v>
      </c>
    </row>
    <row r="3202" spans="1:5">
      <c r="A3202" t="str">
        <f>VLOOKUP(C3202,Nomen2!$A$1:$E$34,2,0)</f>
        <v>BASSIN DE LISIEUX</v>
      </c>
      <c r="B3202">
        <f>VLOOKUP(C3202,Nomen2!$A$1:$E$34,3,0)</f>
        <v>28120</v>
      </c>
      <c r="C3202">
        <v>2820</v>
      </c>
      <c r="D3202" t="s">
        <v>355</v>
      </c>
      <c r="E3202">
        <v>1</v>
      </c>
    </row>
    <row r="3203" spans="1:5">
      <c r="A3203" t="str">
        <f>VLOOKUP(C3203,Nomen2!$A$1:$E$34,2,0)</f>
        <v>BASSIN DE LISIEUX</v>
      </c>
      <c r="B3203">
        <f>VLOOKUP(C3203,Nomen2!$A$1:$E$34,3,0)</f>
        <v>28120</v>
      </c>
      <c r="C3203">
        <v>2820</v>
      </c>
      <c r="D3203" t="s">
        <v>412</v>
      </c>
      <c r="E3203">
        <v>1</v>
      </c>
    </row>
    <row r="3204" spans="1:5">
      <c r="A3204" t="str">
        <f>VLOOKUP(C3204,Nomen2!$A$1:$E$34,2,0)</f>
        <v>BASSIN DE LISIEUX</v>
      </c>
      <c r="B3204">
        <f>VLOOKUP(C3204,Nomen2!$A$1:$E$34,3,0)</f>
        <v>28120</v>
      </c>
      <c r="C3204">
        <v>2820</v>
      </c>
      <c r="D3204" t="s">
        <v>334</v>
      </c>
      <c r="E3204">
        <v>1</v>
      </c>
    </row>
    <row r="3205" spans="1:5">
      <c r="A3205" t="str">
        <f>VLOOKUP(C3205,Nomen2!$A$1:$E$34,2,0)</f>
        <v>BASSIN DE LISIEUX</v>
      </c>
      <c r="B3205">
        <f>VLOOKUP(C3205,Nomen2!$A$1:$E$34,3,0)</f>
        <v>28120</v>
      </c>
      <c r="C3205">
        <v>2820</v>
      </c>
      <c r="D3205" t="s">
        <v>466</v>
      </c>
      <c r="E3205">
        <v>1</v>
      </c>
    </row>
    <row r="3206" spans="1:5">
      <c r="A3206" t="str">
        <f>VLOOKUP(C3206,Nomen2!$A$1:$E$34,2,0)</f>
        <v>BASSIN DE LISIEUX</v>
      </c>
      <c r="B3206">
        <f>VLOOKUP(C3206,Nomen2!$A$1:$E$34,3,0)</f>
        <v>28120</v>
      </c>
      <c r="C3206">
        <v>2820</v>
      </c>
      <c r="D3206" t="s">
        <v>568</v>
      </c>
      <c r="E3206">
        <v>1</v>
      </c>
    </row>
    <row r="3207" spans="1:5">
      <c r="A3207" t="str">
        <f>VLOOKUP(C3207,Nomen2!$A$1:$E$34,2,0)</f>
        <v>BASSIN DE LISIEUX</v>
      </c>
      <c r="B3207">
        <f>VLOOKUP(C3207,Nomen2!$A$1:$E$34,3,0)</f>
        <v>28120</v>
      </c>
      <c r="C3207">
        <v>2820</v>
      </c>
      <c r="D3207" t="s">
        <v>467</v>
      </c>
      <c r="E3207">
        <v>1</v>
      </c>
    </row>
    <row r="3208" spans="1:5">
      <c r="A3208" t="str">
        <f>VLOOKUP(C3208,Nomen2!$A$1:$E$34,2,0)</f>
        <v>BASSIN DE LISIEUX</v>
      </c>
      <c r="B3208">
        <f>VLOOKUP(C3208,Nomen2!$A$1:$E$34,3,0)</f>
        <v>28120</v>
      </c>
      <c r="C3208">
        <v>2820</v>
      </c>
      <c r="D3208" t="s">
        <v>392</v>
      </c>
      <c r="E3208">
        <v>1</v>
      </c>
    </row>
    <row r="3209" spans="1:5">
      <c r="A3209" t="str">
        <f>VLOOKUP(C3209,Nomen2!$A$1:$E$34,2,0)</f>
        <v>BASSIN DE LISIEUX</v>
      </c>
      <c r="B3209">
        <f>VLOOKUP(C3209,Nomen2!$A$1:$E$34,3,0)</f>
        <v>28120</v>
      </c>
      <c r="C3209">
        <v>2820</v>
      </c>
      <c r="D3209" t="s">
        <v>298</v>
      </c>
      <c r="E3209">
        <v>1</v>
      </c>
    </row>
    <row r="3210" spans="1:5">
      <c r="A3210" t="str">
        <f>VLOOKUP(C3210,Nomen2!$A$1:$E$34,2,0)</f>
        <v>BASSIN DE LISIEUX</v>
      </c>
      <c r="B3210">
        <f>VLOOKUP(C3210,Nomen2!$A$1:$E$34,3,0)</f>
        <v>28120</v>
      </c>
      <c r="C3210">
        <v>2820</v>
      </c>
      <c r="D3210" t="s">
        <v>244</v>
      </c>
      <c r="E3210">
        <v>1</v>
      </c>
    </row>
    <row r="3211" spans="1:5">
      <c r="A3211" t="str">
        <f>VLOOKUP(C3211,Nomen2!$A$1:$E$34,2,0)</f>
        <v>BASSIN DE LISIEUX</v>
      </c>
      <c r="B3211">
        <f>VLOOKUP(C3211,Nomen2!$A$1:$E$34,3,0)</f>
        <v>28120</v>
      </c>
      <c r="C3211">
        <v>2820</v>
      </c>
      <c r="D3211" t="s">
        <v>362</v>
      </c>
      <c r="E3211">
        <v>1</v>
      </c>
    </row>
    <row r="3212" spans="1:5">
      <c r="A3212" t="str">
        <f>VLOOKUP(C3212,Nomen2!$A$1:$E$34,2,0)</f>
        <v>BASSIN DE LISIEUX</v>
      </c>
      <c r="B3212">
        <f>VLOOKUP(C3212,Nomen2!$A$1:$E$34,3,0)</f>
        <v>28120</v>
      </c>
      <c r="C3212">
        <v>2820</v>
      </c>
      <c r="D3212" t="s">
        <v>325</v>
      </c>
      <c r="E3212">
        <v>1</v>
      </c>
    </row>
    <row r="3213" spans="1:5">
      <c r="A3213" t="str">
        <f>VLOOKUP(C3213,Nomen2!$A$1:$E$34,2,0)</f>
        <v>BASSIN DE LISIEUX</v>
      </c>
      <c r="B3213">
        <f>VLOOKUP(C3213,Nomen2!$A$1:$E$34,3,0)</f>
        <v>28120</v>
      </c>
      <c r="C3213">
        <v>2820</v>
      </c>
      <c r="D3213" t="s">
        <v>555</v>
      </c>
      <c r="E3213">
        <v>1</v>
      </c>
    </row>
    <row r="3214" spans="1:5">
      <c r="A3214" t="str">
        <f>VLOOKUP(C3214,Nomen2!$A$1:$E$34,2,0)</f>
        <v>BASSIN DE LISIEUX</v>
      </c>
      <c r="B3214">
        <f>VLOOKUP(C3214,Nomen2!$A$1:$E$34,3,0)</f>
        <v>28120</v>
      </c>
      <c r="C3214">
        <v>2820</v>
      </c>
      <c r="D3214" t="s">
        <v>635</v>
      </c>
      <c r="E3214">
        <v>1</v>
      </c>
    </row>
    <row r="3215" spans="1:5">
      <c r="A3215" t="str">
        <f>VLOOKUP(C3215,Nomen2!$A$1:$E$34,2,0)</f>
        <v>BASSIN DE LISIEUX</v>
      </c>
      <c r="B3215">
        <f>VLOOKUP(C3215,Nomen2!$A$1:$E$34,3,0)</f>
        <v>28120</v>
      </c>
      <c r="C3215">
        <v>2820</v>
      </c>
      <c r="D3215" t="s">
        <v>558</v>
      </c>
      <c r="E3215">
        <v>1</v>
      </c>
    </row>
    <row r="3216" spans="1:5">
      <c r="A3216" t="str">
        <f>VLOOKUP(C3216,Nomen2!$A$1:$E$34,2,0)</f>
        <v>BASSIN DE LISIEUX</v>
      </c>
      <c r="B3216">
        <f>VLOOKUP(C3216,Nomen2!$A$1:$E$34,3,0)</f>
        <v>28120</v>
      </c>
      <c r="C3216">
        <v>2820</v>
      </c>
      <c r="D3216" t="s">
        <v>480</v>
      </c>
      <c r="E3216">
        <v>0</v>
      </c>
    </row>
    <row r="3217" spans="1:5">
      <c r="A3217" t="str">
        <f>VLOOKUP(C3217,Nomen2!$A$1:$E$34,2,0)</f>
        <v>BASSIN DE LISIEUX</v>
      </c>
      <c r="B3217">
        <f>VLOOKUP(C3217,Nomen2!$A$1:$E$34,3,0)</f>
        <v>28120</v>
      </c>
      <c r="C3217">
        <v>2820</v>
      </c>
      <c r="D3217" t="s">
        <v>437</v>
      </c>
      <c r="E3217">
        <v>0</v>
      </c>
    </row>
    <row r="3218" spans="1:5">
      <c r="A3218" t="str">
        <f>VLOOKUP(C3218,Nomen2!$A$1:$E$34,2,0)</f>
        <v>BASSIN DE LISIEUX</v>
      </c>
      <c r="B3218">
        <f>VLOOKUP(C3218,Nomen2!$A$1:$E$34,3,0)</f>
        <v>28120</v>
      </c>
      <c r="C3218">
        <v>2820</v>
      </c>
      <c r="D3218" t="s">
        <v>249</v>
      </c>
      <c r="E3218">
        <v>0</v>
      </c>
    </row>
    <row r="3219" spans="1:5">
      <c r="A3219" t="str">
        <f>VLOOKUP(C3219,Nomen2!$A$1:$E$34,2,0)</f>
        <v>BASSIN DE LISIEUX</v>
      </c>
      <c r="B3219">
        <f>VLOOKUP(C3219,Nomen2!$A$1:$E$34,3,0)</f>
        <v>28120</v>
      </c>
      <c r="C3219">
        <v>2820</v>
      </c>
      <c r="D3219" t="s">
        <v>451</v>
      </c>
      <c r="E3219">
        <v>0</v>
      </c>
    </row>
    <row r="3220" spans="1:5">
      <c r="A3220" t="str">
        <f>VLOOKUP(C3220,Nomen2!$A$1:$E$34,2,0)</f>
        <v>BASSIN DE LISIEUX</v>
      </c>
      <c r="B3220">
        <f>VLOOKUP(C3220,Nomen2!$A$1:$E$34,3,0)</f>
        <v>28120</v>
      </c>
      <c r="C3220">
        <v>2820</v>
      </c>
      <c r="D3220" t="s">
        <v>248</v>
      </c>
      <c r="E3220">
        <v>0</v>
      </c>
    </row>
    <row r="3221" spans="1:5">
      <c r="A3221" t="str">
        <f>VLOOKUP(C3221,Nomen2!$A$1:$E$34,2,0)</f>
        <v>BASSIN DE LISIEUX</v>
      </c>
      <c r="B3221">
        <f>VLOOKUP(C3221,Nomen2!$A$1:$E$34,3,0)</f>
        <v>28120</v>
      </c>
      <c r="C3221">
        <v>2820</v>
      </c>
      <c r="D3221" t="s">
        <v>319</v>
      </c>
      <c r="E3221">
        <v>0</v>
      </c>
    </row>
    <row r="3222" spans="1:5">
      <c r="A3222" t="str">
        <f>VLOOKUP(C3222,Nomen2!$A$1:$E$34,2,0)</f>
        <v>BASSIN DE LISIEUX</v>
      </c>
      <c r="B3222">
        <f>VLOOKUP(C3222,Nomen2!$A$1:$E$34,3,0)</f>
        <v>28120</v>
      </c>
      <c r="C3222">
        <v>2820</v>
      </c>
      <c r="D3222" t="s">
        <v>541</v>
      </c>
      <c r="E3222">
        <v>0</v>
      </c>
    </row>
    <row r="3223" spans="1:5">
      <c r="A3223" t="str">
        <f>VLOOKUP(C3223,Nomen2!$A$1:$E$34,2,0)</f>
        <v>BASSIN DE LISIEUX</v>
      </c>
      <c r="B3223">
        <f>VLOOKUP(C3223,Nomen2!$A$1:$E$34,3,0)</f>
        <v>28120</v>
      </c>
      <c r="C3223">
        <v>2820</v>
      </c>
      <c r="D3223" t="s">
        <v>415</v>
      </c>
      <c r="E3223">
        <v>0</v>
      </c>
    </row>
    <row r="3224" spans="1:5">
      <c r="A3224" t="str">
        <f>VLOOKUP(C3224,Nomen2!$A$1:$E$34,2,0)</f>
        <v>BASSIN DE LISIEUX</v>
      </c>
      <c r="B3224">
        <f>VLOOKUP(C3224,Nomen2!$A$1:$E$34,3,0)</f>
        <v>28120</v>
      </c>
      <c r="C3224">
        <v>2820</v>
      </c>
      <c r="D3224" t="s">
        <v>304</v>
      </c>
      <c r="E3224">
        <v>0</v>
      </c>
    </row>
    <row r="3225" spans="1:5">
      <c r="A3225" t="str">
        <f>VLOOKUP(C3225,Nomen2!$A$1:$E$34,2,0)</f>
        <v>BASSIN DE LISIEUX</v>
      </c>
      <c r="B3225">
        <f>VLOOKUP(C3225,Nomen2!$A$1:$E$34,3,0)</f>
        <v>28120</v>
      </c>
      <c r="C3225">
        <v>2820</v>
      </c>
      <c r="D3225" t="s">
        <v>209</v>
      </c>
      <c r="E3225">
        <v>0</v>
      </c>
    </row>
    <row r="3226" spans="1:5">
      <c r="A3226" t="str">
        <f>VLOOKUP(C3226,Nomen2!$A$1:$E$34,2,0)</f>
        <v>BASSIN DE VIRE</v>
      </c>
      <c r="B3226">
        <f>VLOOKUP(C3226,Nomen2!$A$1:$E$34,3,0)</f>
        <v>28121</v>
      </c>
      <c r="C3226">
        <v>2821</v>
      </c>
      <c r="D3226" t="s">
        <v>175</v>
      </c>
      <c r="E3226">
        <v>27</v>
      </c>
    </row>
    <row r="3227" spans="1:5">
      <c r="A3227" t="str">
        <f>VLOOKUP(C3227,Nomen2!$A$1:$E$34,2,0)</f>
        <v>BASSIN DE VIRE</v>
      </c>
      <c r="B3227">
        <f>VLOOKUP(C3227,Nomen2!$A$1:$E$34,3,0)</f>
        <v>28121</v>
      </c>
      <c r="C3227">
        <v>2821</v>
      </c>
      <c r="D3227" t="s">
        <v>183</v>
      </c>
      <c r="E3227">
        <v>25</v>
      </c>
    </row>
    <row r="3228" spans="1:5">
      <c r="A3228" t="str">
        <f>VLOOKUP(C3228,Nomen2!$A$1:$E$34,2,0)</f>
        <v>BASSIN DE VIRE</v>
      </c>
      <c r="B3228">
        <f>VLOOKUP(C3228,Nomen2!$A$1:$E$34,3,0)</f>
        <v>28121</v>
      </c>
      <c r="C3228">
        <v>2821</v>
      </c>
      <c r="D3228" t="s">
        <v>199</v>
      </c>
      <c r="E3228">
        <v>22</v>
      </c>
    </row>
    <row r="3229" spans="1:5">
      <c r="A3229" t="str">
        <f>VLOOKUP(C3229,Nomen2!$A$1:$E$34,2,0)</f>
        <v>BASSIN DE VIRE</v>
      </c>
      <c r="B3229">
        <f>VLOOKUP(C3229,Nomen2!$A$1:$E$34,3,0)</f>
        <v>28121</v>
      </c>
      <c r="C3229">
        <v>2821</v>
      </c>
      <c r="D3229" t="s">
        <v>178</v>
      </c>
      <c r="E3229">
        <v>21</v>
      </c>
    </row>
    <row r="3230" spans="1:5">
      <c r="A3230" t="str">
        <f>VLOOKUP(C3230,Nomen2!$A$1:$E$34,2,0)</f>
        <v>BASSIN DE VIRE</v>
      </c>
      <c r="B3230">
        <f>VLOOKUP(C3230,Nomen2!$A$1:$E$34,3,0)</f>
        <v>28121</v>
      </c>
      <c r="C3230">
        <v>2821</v>
      </c>
      <c r="D3230" t="s">
        <v>176</v>
      </c>
      <c r="E3230">
        <v>18</v>
      </c>
    </row>
    <row r="3231" spans="1:5">
      <c r="A3231" t="str">
        <f>VLOOKUP(C3231,Nomen2!$A$1:$E$34,2,0)</f>
        <v>BASSIN DE VIRE</v>
      </c>
      <c r="B3231">
        <f>VLOOKUP(C3231,Nomen2!$A$1:$E$34,3,0)</f>
        <v>28121</v>
      </c>
      <c r="C3231">
        <v>2821</v>
      </c>
      <c r="D3231" t="s">
        <v>185</v>
      </c>
      <c r="E3231">
        <v>16</v>
      </c>
    </row>
    <row r="3232" spans="1:5">
      <c r="A3232" t="str">
        <f>VLOOKUP(C3232,Nomen2!$A$1:$E$34,2,0)</f>
        <v>BASSIN DE VIRE</v>
      </c>
      <c r="B3232">
        <f>VLOOKUP(C3232,Nomen2!$A$1:$E$34,3,0)</f>
        <v>28121</v>
      </c>
      <c r="C3232">
        <v>2821</v>
      </c>
      <c r="D3232" t="s">
        <v>195</v>
      </c>
      <c r="E3232">
        <v>13</v>
      </c>
    </row>
    <row r="3233" spans="1:5">
      <c r="A3233" t="str">
        <f>VLOOKUP(C3233,Nomen2!$A$1:$E$34,2,0)</f>
        <v>BASSIN DE VIRE</v>
      </c>
      <c r="B3233">
        <f>VLOOKUP(C3233,Nomen2!$A$1:$E$34,3,0)</f>
        <v>28121</v>
      </c>
      <c r="C3233">
        <v>2821</v>
      </c>
      <c r="D3233" t="s">
        <v>179</v>
      </c>
      <c r="E3233">
        <v>13</v>
      </c>
    </row>
    <row r="3234" spans="1:5">
      <c r="A3234" t="str">
        <f>VLOOKUP(C3234,Nomen2!$A$1:$E$34,2,0)</f>
        <v>BASSIN DE VIRE</v>
      </c>
      <c r="B3234">
        <f>VLOOKUP(C3234,Nomen2!$A$1:$E$34,3,0)</f>
        <v>28121</v>
      </c>
      <c r="C3234">
        <v>2821</v>
      </c>
      <c r="D3234" t="s">
        <v>193</v>
      </c>
      <c r="E3234">
        <v>12</v>
      </c>
    </row>
    <row r="3235" spans="1:5">
      <c r="A3235" t="str">
        <f>VLOOKUP(C3235,Nomen2!$A$1:$E$34,2,0)</f>
        <v>BASSIN DE VIRE</v>
      </c>
      <c r="B3235">
        <f>VLOOKUP(C3235,Nomen2!$A$1:$E$34,3,0)</f>
        <v>28121</v>
      </c>
      <c r="C3235">
        <v>2821</v>
      </c>
      <c r="D3235" t="s">
        <v>188</v>
      </c>
      <c r="E3235">
        <v>12</v>
      </c>
    </row>
    <row r="3236" spans="1:5">
      <c r="A3236" t="str">
        <f>VLOOKUP(C3236,Nomen2!$A$1:$E$34,2,0)</f>
        <v>BASSIN DE VIRE</v>
      </c>
      <c r="B3236">
        <f>VLOOKUP(C3236,Nomen2!$A$1:$E$34,3,0)</f>
        <v>28121</v>
      </c>
      <c r="C3236">
        <v>2821</v>
      </c>
      <c r="D3236" t="s">
        <v>268</v>
      </c>
      <c r="E3236">
        <v>11</v>
      </c>
    </row>
    <row r="3237" spans="1:5">
      <c r="A3237" t="str">
        <f>VLOOKUP(C3237,Nomen2!$A$1:$E$34,2,0)</f>
        <v>BASSIN DE VIRE</v>
      </c>
      <c r="B3237">
        <f>VLOOKUP(C3237,Nomen2!$A$1:$E$34,3,0)</f>
        <v>28121</v>
      </c>
      <c r="C3237">
        <v>2821</v>
      </c>
      <c r="D3237" t="s">
        <v>273</v>
      </c>
      <c r="E3237">
        <v>11</v>
      </c>
    </row>
    <row r="3238" spans="1:5">
      <c r="A3238" t="str">
        <f>VLOOKUP(C3238,Nomen2!$A$1:$E$34,2,0)</f>
        <v>BASSIN DE VIRE</v>
      </c>
      <c r="B3238">
        <f>VLOOKUP(C3238,Nomen2!$A$1:$E$34,3,0)</f>
        <v>28121</v>
      </c>
      <c r="C3238">
        <v>2821</v>
      </c>
      <c r="D3238" t="s">
        <v>191</v>
      </c>
      <c r="E3238">
        <v>8</v>
      </c>
    </row>
    <row r="3239" spans="1:5">
      <c r="A3239" t="str">
        <f>VLOOKUP(C3239,Nomen2!$A$1:$E$34,2,0)</f>
        <v>BASSIN DE VIRE</v>
      </c>
      <c r="B3239">
        <f>VLOOKUP(C3239,Nomen2!$A$1:$E$34,3,0)</f>
        <v>28121</v>
      </c>
      <c r="C3239">
        <v>2821</v>
      </c>
      <c r="D3239" t="s">
        <v>233</v>
      </c>
      <c r="E3239">
        <v>7</v>
      </c>
    </row>
    <row r="3240" spans="1:5">
      <c r="A3240" t="str">
        <f>VLOOKUP(C3240,Nomen2!$A$1:$E$34,2,0)</f>
        <v>BASSIN DE VIRE</v>
      </c>
      <c r="B3240">
        <f>VLOOKUP(C3240,Nomen2!$A$1:$E$34,3,0)</f>
        <v>28121</v>
      </c>
      <c r="C3240">
        <v>2821</v>
      </c>
      <c r="D3240" t="s">
        <v>200</v>
      </c>
      <c r="E3240">
        <v>7</v>
      </c>
    </row>
    <row r="3241" spans="1:5">
      <c r="A3241" t="str">
        <f>VLOOKUP(C3241,Nomen2!$A$1:$E$34,2,0)</f>
        <v>BASSIN DE VIRE</v>
      </c>
      <c r="B3241">
        <f>VLOOKUP(C3241,Nomen2!$A$1:$E$34,3,0)</f>
        <v>28121</v>
      </c>
      <c r="C3241">
        <v>2821</v>
      </c>
      <c r="D3241" t="s">
        <v>198</v>
      </c>
      <c r="E3241">
        <v>7</v>
      </c>
    </row>
    <row r="3242" spans="1:5">
      <c r="A3242" t="str">
        <f>VLOOKUP(C3242,Nomen2!$A$1:$E$34,2,0)</f>
        <v>BASSIN DE VIRE</v>
      </c>
      <c r="B3242">
        <f>VLOOKUP(C3242,Nomen2!$A$1:$E$34,3,0)</f>
        <v>28121</v>
      </c>
      <c r="C3242">
        <v>2821</v>
      </c>
      <c r="D3242" t="s">
        <v>184</v>
      </c>
      <c r="E3242">
        <v>7</v>
      </c>
    </row>
    <row r="3243" spans="1:5">
      <c r="A3243" t="str">
        <f>VLOOKUP(C3243,Nomen2!$A$1:$E$34,2,0)</f>
        <v>BASSIN DE VIRE</v>
      </c>
      <c r="B3243">
        <f>VLOOKUP(C3243,Nomen2!$A$1:$E$34,3,0)</f>
        <v>28121</v>
      </c>
      <c r="C3243">
        <v>2821</v>
      </c>
      <c r="D3243" t="s">
        <v>196</v>
      </c>
      <c r="E3243">
        <v>6</v>
      </c>
    </row>
    <row r="3244" spans="1:5">
      <c r="A3244" t="str">
        <f>VLOOKUP(C3244,Nomen2!$A$1:$E$34,2,0)</f>
        <v>BASSIN DE VIRE</v>
      </c>
      <c r="B3244">
        <f>VLOOKUP(C3244,Nomen2!$A$1:$E$34,3,0)</f>
        <v>28121</v>
      </c>
      <c r="C3244">
        <v>2821</v>
      </c>
      <c r="D3244" t="s">
        <v>177</v>
      </c>
      <c r="E3244">
        <v>6</v>
      </c>
    </row>
    <row r="3245" spans="1:5">
      <c r="A3245" t="str">
        <f>VLOOKUP(C3245,Nomen2!$A$1:$E$34,2,0)</f>
        <v>BASSIN DE VIRE</v>
      </c>
      <c r="B3245">
        <f>VLOOKUP(C3245,Nomen2!$A$1:$E$34,3,0)</f>
        <v>28121</v>
      </c>
      <c r="C3245">
        <v>2821</v>
      </c>
      <c r="D3245" t="s">
        <v>240</v>
      </c>
      <c r="E3245">
        <v>6</v>
      </c>
    </row>
    <row r="3246" spans="1:5">
      <c r="A3246" t="str">
        <f>VLOOKUP(C3246,Nomen2!$A$1:$E$34,2,0)</f>
        <v>BASSIN DE VIRE</v>
      </c>
      <c r="B3246">
        <f>VLOOKUP(C3246,Nomen2!$A$1:$E$34,3,0)</f>
        <v>28121</v>
      </c>
      <c r="C3246">
        <v>2821</v>
      </c>
      <c r="D3246" t="s">
        <v>180</v>
      </c>
      <c r="E3246">
        <v>6</v>
      </c>
    </row>
    <row r="3247" spans="1:5">
      <c r="A3247" t="str">
        <f>VLOOKUP(C3247,Nomen2!$A$1:$E$34,2,0)</f>
        <v>BASSIN DE VIRE</v>
      </c>
      <c r="B3247">
        <f>VLOOKUP(C3247,Nomen2!$A$1:$E$34,3,0)</f>
        <v>28121</v>
      </c>
      <c r="C3247">
        <v>2821</v>
      </c>
      <c r="D3247" t="s">
        <v>206</v>
      </c>
      <c r="E3247">
        <v>6</v>
      </c>
    </row>
    <row r="3248" spans="1:5">
      <c r="A3248" t="str">
        <f>VLOOKUP(C3248,Nomen2!$A$1:$E$34,2,0)</f>
        <v>BASSIN DE VIRE</v>
      </c>
      <c r="B3248">
        <f>VLOOKUP(C3248,Nomen2!$A$1:$E$34,3,0)</f>
        <v>28121</v>
      </c>
      <c r="C3248">
        <v>2821</v>
      </c>
      <c r="D3248" t="s">
        <v>192</v>
      </c>
      <c r="E3248">
        <v>5</v>
      </c>
    </row>
    <row r="3249" spans="1:5">
      <c r="A3249" t="str">
        <f>VLOOKUP(C3249,Nomen2!$A$1:$E$34,2,0)</f>
        <v>BASSIN DE VIRE</v>
      </c>
      <c r="B3249">
        <f>VLOOKUP(C3249,Nomen2!$A$1:$E$34,3,0)</f>
        <v>28121</v>
      </c>
      <c r="C3249">
        <v>2821</v>
      </c>
      <c r="D3249" t="s">
        <v>189</v>
      </c>
      <c r="E3249">
        <v>5</v>
      </c>
    </row>
    <row r="3250" spans="1:5">
      <c r="A3250" t="str">
        <f>VLOOKUP(C3250,Nomen2!$A$1:$E$34,2,0)</f>
        <v>BASSIN DE VIRE</v>
      </c>
      <c r="B3250">
        <f>VLOOKUP(C3250,Nomen2!$A$1:$E$34,3,0)</f>
        <v>28121</v>
      </c>
      <c r="C3250">
        <v>2821</v>
      </c>
      <c r="D3250" t="s">
        <v>182</v>
      </c>
      <c r="E3250">
        <v>5</v>
      </c>
    </row>
    <row r="3251" spans="1:5">
      <c r="A3251" t="str">
        <f>VLOOKUP(C3251,Nomen2!$A$1:$E$34,2,0)</f>
        <v>BASSIN DE VIRE</v>
      </c>
      <c r="B3251">
        <f>VLOOKUP(C3251,Nomen2!$A$1:$E$34,3,0)</f>
        <v>28121</v>
      </c>
      <c r="C3251">
        <v>2821</v>
      </c>
      <c r="D3251" t="s">
        <v>187</v>
      </c>
      <c r="E3251">
        <v>4</v>
      </c>
    </row>
    <row r="3252" spans="1:5">
      <c r="A3252" t="str">
        <f>VLOOKUP(C3252,Nomen2!$A$1:$E$34,2,0)</f>
        <v>BASSIN DE VIRE</v>
      </c>
      <c r="B3252">
        <f>VLOOKUP(C3252,Nomen2!$A$1:$E$34,3,0)</f>
        <v>28121</v>
      </c>
      <c r="C3252">
        <v>2821</v>
      </c>
      <c r="D3252" t="s">
        <v>287</v>
      </c>
      <c r="E3252">
        <v>4</v>
      </c>
    </row>
    <row r="3253" spans="1:5">
      <c r="A3253" t="str">
        <f>VLOOKUP(C3253,Nomen2!$A$1:$E$34,2,0)</f>
        <v>BASSIN DE VIRE</v>
      </c>
      <c r="B3253">
        <f>VLOOKUP(C3253,Nomen2!$A$1:$E$34,3,0)</f>
        <v>28121</v>
      </c>
      <c r="C3253">
        <v>2821</v>
      </c>
      <c r="D3253" t="s">
        <v>201</v>
      </c>
      <c r="E3253">
        <v>4</v>
      </c>
    </row>
    <row r="3254" spans="1:5">
      <c r="A3254" t="str">
        <f>VLOOKUP(C3254,Nomen2!$A$1:$E$34,2,0)</f>
        <v>BASSIN DE VIRE</v>
      </c>
      <c r="B3254">
        <f>VLOOKUP(C3254,Nomen2!$A$1:$E$34,3,0)</f>
        <v>28121</v>
      </c>
      <c r="C3254">
        <v>2821</v>
      </c>
      <c r="D3254" t="s">
        <v>289</v>
      </c>
      <c r="E3254">
        <v>4</v>
      </c>
    </row>
    <row r="3255" spans="1:5">
      <c r="A3255" t="str">
        <f>VLOOKUP(C3255,Nomen2!$A$1:$E$34,2,0)</f>
        <v>BASSIN DE VIRE</v>
      </c>
      <c r="B3255">
        <f>VLOOKUP(C3255,Nomen2!$A$1:$E$34,3,0)</f>
        <v>28121</v>
      </c>
      <c r="C3255">
        <v>2821</v>
      </c>
      <c r="D3255" t="s">
        <v>221</v>
      </c>
      <c r="E3255">
        <v>4</v>
      </c>
    </row>
    <row r="3256" spans="1:5">
      <c r="A3256" t="str">
        <f>VLOOKUP(C3256,Nomen2!$A$1:$E$34,2,0)</f>
        <v>BASSIN DE VIRE</v>
      </c>
      <c r="B3256">
        <f>VLOOKUP(C3256,Nomen2!$A$1:$E$34,3,0)</f>
        <v>28121</v>
      </c>
      <c r="C3256">
        <v>2821</v>
      </c>
      <c r="D3256" t="s">
        <v>217</v>
      </c>
      <c r="E3256">
        <v>3</v>
      </c>
    </row>
    <row r="3257" spans="1:5">
      <c r="A3257" t="str">
        <f>VLOOKUP(C3257,Nomen2!$A$1:$E$34,2,0)</f>
        <v>BASSIN DE VIRE</v>
      </c>
      <c r="B3257">
        <f>VLOOKUP(C3257,Nomen2!$A$1:$E$34,3,0)</f>
        <v>28121</v>
      </c>
      <c r="C3257">
        <v>2821</v>
      </c>
      <c r="D3257" t="s">
        <v>181</v>
      </c>
      <c r="E3257">
        <v>3</v>
      </c>
    </row>
    <row r="3258" spans="1:5">
      <c r="A3258" t="str">
        <f>VLOOKUP(C3258,Nomen2!$A$1:$E$34,2,0)</f>
        <v>BASSIN DE VIRE</v>
      </c>
      <c r="B3258">
        <f>VLOOKUP(C3258,Nomen2!$A$1:$E$34,3,0)</f>
        <v>28121</v>
      </c>
      <c r="C3258">
        <v>2821</v>
      </c>
      <c r="D3258" t="s">
        <v>213</v>
      </c>
      <c r="E3258">
        <v>3</v>
      </c>
    </row>
    <row r="3259" spans="1:5">
      <c r="A3259" t="str">
        <f>VLOOKUP(C3259,Nomen2!$A$1:$E$34,2,0)</f>
        <v>BASSIN DE VIRE</v>
      </c>
      <c r="B3259">
        <f>VLOOKUP(C3259,Nomen2!$A$1:$E$34,3,0)</f>
        <v>28121</v>
      </c>
      <c r="C3259">
        <v>2821</v>
      </c>
      <c r="D3259" t="s">
        <v>207</v>
      </c>
      <c r="E3259">
        <v>3</v>
      </c>
    </row>
    <row r="3260" spans="1:5">
      <c r="A3260" t="str">
        <f>VLOOKUP(C3260,Nomen2!$A$1:$E$34,2,0)</f>
        <v>BASSIN DE VIRE</v>
      </c>
      <c r="B3260">
        <f>VLOOKUP(C3260,Nomen2!$A$1:$E$34,3,0)</f>
        <v>28121</v>
      </c>
      <c r="C3260">
        <v>2821</v>
      </c>
      <c r="D3260" t="s">
        <v>251</v>
      </c>
      <c r="E3260">
        <v>3</v>
      </c>
    </row>
    <row r="3261" spans="1:5">
      <c r="A3261" t="str">
        <f>VLOOKUP(C3261,Nomen2!$A$1:$E$34,2,0)</f>
        <v>BASSIN DE VIRE</v>
      </c>
      <c r="B3261">
        <f>VLOOKUP(C3261,Nomen2!$A$1:$E$34,3,0)</f>
        <v>28121</v>
      </c>
      <c r="C3261">
        <v>2821</v>
      </c>
      <c r="D3261" t="s">
        <v>246</v>
      </c>
      <c r="E3261">
        <v>3</v>
      </c>
    </row>
    <row r="3262" spans="1:5">
      <c r="A3262" t="str">
        <f>VLOOKUP(C3262,Nomen2!$A$1:$E$34,2,0)</f>
        <v>BASSIN DE VIRE</v>
      </c>
      <c r="B3262">
        <f>VLOOKUP(C3262,Nomen2!$A$1:$E$34,3,0)</f>
        <v>28121</v>
      </c>
      <c r="C3262">
        <v>2821</v>
      </c>
      <c r="D3262" t="s">
        <v>300</v>
      </c>
      <c r="E3262">
        <v>3</v>
      </c>
    </row>
    <row r="3263" spans="1:5">
      <c r="A3263" t="str">
        <f>VLOOKUP(C3263,Nomen2!$A$1:$E$34,2,0)</f>
        <v>BASSIN DE VIRE</v>
      </c>
      <c r="B3263">
        <f>VLOOKUP(C3263,Nomen2!$A$1:$E$34,3,0)</f>
        <v>28121</v>
      </c>
      <c r="C3263">
        <v>2821</v>
      </c>
      <c r="D3263" t="s">
        <v>219</v>
      </c>
      <c r="E3263">
        <v>3</v>
      </c>
    </row>
    <row r="3264" spans="1:5">
      <c r="A3264" t="str">
        <f>VLOOKUP(C3264,Nomen2!$A$1:$E$34,2,0)</f>
        <v>BASSIN DE VIRE</v>
      </c>
      <c r="B3264">
        <f>VLOOKUP(C3264,Nomen2!$A$1:$E$34,3,0)</f>
        <v>28121</v>
      </c>
      <c r="C3264">
        <v>2821</v>
      </c>
      <c r="D3264" t="s">
        <v>203</v>
      </c>
      <c r="E3264">
        <v>3</v>
      </c>
    </row>
    <row r="3265" spans="1:5">
      <c r="A3265" t="str">
        <f>VLOOKUP(C3265,Nomen2!$A$1:$E$34,2,0)</f>
        <v>BASSIN DE VIRE</v>
      </c>
      <c r="B3265">
        <f>VLOOKUP(C3265,Nomen2!$A$1:$E$34,3,0)</f>
        <v>28121</v>
      </c>
      <c r="C3265">
        <v>2821</v>
      </c>
      <c r="D3265" t="s">
        <v>228</v>
      </c>
      <c r="E3265">
        <v>3</v>
      </c>
    </row>
    <row r="3266" spans="1:5">
      <c r="A3266" t="str">
        <f>VLOOKUP(C3266,Nomen2!$A$1:$E$34,2,0)</f>
        <v>BASSIN DE VIRE</v>
      </c>
      <c r="B3266">
        <f>VLOOKUP(C3266,Nomen2!$A$1:$E$34,3,0)</f>
        <v>28121</v>
      </c>
      <c r="C3266">
        <v>2821</v>
      </c>
      <c r="D3266" t="s">
        <v>253</v>
      </c>
      <c r="E3266">
        <v>3</v>
      </c>
    </row>
    <row r="3267" spans="1:5">
      <c r="A3267" t="str">
        <f>VLOOKUP(C3267,Nomen2!$A$1:$E$34,2,0)</f>
        <v>BASSIN DE VIRE</v>
      </c>
      <c r="B3267">
        <f>VLOOKUP(C3267,Nomen2!$A$1:$E$34,3,0)</f>
        <v>28121</v>
      </c>
      <c r="C3267">
        <v>2821</v>
      </c>
      <c r="D3267" t="s">
        <v>238</v>
      </c>
      <c r="E3267">
        <v>3</v>
      </c>
    </row>
    <row r="3268" spans="1:5">
      <c r="A3268" t="str">
        <f>VLOOKUP(C3268,Nomen2!$A$1:$E$34,2,0)</f>
        <v>BASSIN DE VIRE</v>
      </c>
      <c r="B3268">
        <f>VLOOKUP(C3268,Nomen2!$A$1:$E$34,3,0)</f>
        <v>28121</v>
      </c>
      <c r="C3268">
        <v>2821</v>
      </c>
      <c r="D3268" t="s">
        <v>194</v>
      </c>
      <c r="E3268">
        <v>3</v>
      </c>
    </row>
    <row r="3269" spans="1:5">
      <c r="A3269" t="str">
        <f>VLOOKUP(C3269,Nomen2!$A$1:$E$34,2,0)</f>
        <v>BASSIN DE VIRE</v>
      </c>
      <c r="B3269">
        <f>VLOOKUP(C3269,Nomen2!$A$1:$E$34,3,0)</f>
        <v>28121</v>
      </c>
      <c r="C3269">
        <v>2821</v>
      </c>
      <c r="D3269" t="s">
        <v>230</v>
      </c>
      <c r="E3269">
        <v>3</v>
      </c>
    </row>
    <row r="3270" spans="1:5">
      <c r="A3270" t="str">
        <f>VLOOKUP(C3270,Nomen2!$A$1:$E$34,2,0)</f>
        <v>BASSIN DE VIRE</v>
      </c>
      <c r="B3270">
        <f>VLOOKUP(C3270,Nomen2!$A$1:$E$34,3,0)</f>
        <v>28121</v>
      </c>
      <c r="C3270">
        <v>2821</v>
      </c>
      <c r="D3270" t="s">
        <v>255</v>
      </c>
      <c r="E3270">
        <v>3</v>
      </c>
    </row>
    <row r="3271" spans="1:5">
      <c r="A3271" t="str">
        <f>VLOOKUP(C3271,Nomen2!$A$1:$E$34,2,0)</f>
        <v>BASSIN DE VIRE</v>
      </c>
      <c r="B3271">
        <f>VLOOKUP(C3271,Nomen2!$A$1:$E$34,3,0)</f>
        <v>28121</v>
      </c>
      <c r="C3271">
        <v>2821</v>
      </c>
      <c r="D3271" t="s">
        <v>340</v>
      </c>
      <c r="E3271">
        <v>2</v>
      </c>
    </row>
    <row r="3272" spans="1:5">
      <c r="A3272" t="str">
        <f>VLOOKUP(C3272,Nomen2!$A$1:$E$34,2,0)</f>
        <v>BASSIN DE VIRE</v>
      </c>
      <c r="B3272">
        <f>VLOOKUP(C3272,Nomen2!$A$1:$E$34,3,0)</f>
        <v>28121</v>
      </c>
      <c r="C3272">
        <v>2821</v>
      </c>
      <c r="D3272" t="s">
        <v>256</v>
      </c>
      <c r="E3272">
        <v>2</v>
      </c>
    </row>
    <row r="3273" spans="1:5">
      <c r="A3273" t="str">
        <f>VLOOKUP(C3273,Nomen2!$A$1:$E$34,2,0)</f>
        <v>BASSIN DE VIRE</v>
      </c>
      <c r="B3273">
        <f>VLOOKUP(C3273,Nomen2!$A$1:$E$34,3,0)</f>
        <v>28121</v>
      </c>
      <c r="C3273">
        <v>2821</v>
      </c>
      <c r="D3273" t="s">
        <v>276</v>
      </c>
      <c r="E3273">
        <v>2</v>
      </c>
    </row>
    <row r="3274" spans="1:5">
      <c r="A3274" t="str">
        <f>VLOOKUP(C3274,Nomen2!$A$1:$E$34,2,0)</f>
        <v>BASSIN DE VIRE</v>
      </c>
      <c r="B3274">
        <f>VLOOKUP(C3274,Nomen2!$A$1:$E$34,3,0)</f>
        <v>28121</v>
      </c>
      <c r="C3274">
        <v>2821</v>
      </c>
      <c r="D3274" t="s">
        <v>212</v>
      </c>
      <c r="E3274">
        <v>2</v>
      </c>
    </row>
    <row r="3275" spans="1:5">
      <c r="A3275" t="str">
        <f>VLOOKUP(C3275,Nomen2!$A$1:$E$34,2,0)</f>
        <v>BASSIN DE VIRE</v>
      </c>
      <c r="B3275">
        <f>VLOOKUP(C3275,Nomen2!$A$1:$E$34,3,0)</f>
        <v>28121</v>
      </c>
      <c r="C3275">
        <v>2821</v>
      </c>
      <c r="D3275" t="s">
        <v>215</v>
      </c>
      <c r="E3275">
        <v>2</v>
      </c>
    </row>
    <row r="3276" spans="1:5">
      <c r="A3276" t="str">
        <f>VLOOKUP(C3276,Nomen2!$A$1:$E$34,2,0)</f>
        <v>BASSIN DE VIRE</v>
      </c>
      <c r="B3276">
        <f>VLOOKUP(C3276,Nomen2!$A$1:$E$34,3,0)</f>
        <v>28121</v>
      </c>
      <c r="C3276">
        <v>2821</v>
      </c>
      <c r="D3276" t="s">
        <v>223</v>
      </c>
      <c r="E3276">
        <v>2</v>
      </c>
    </row>
    <row r="3277" spans="1:5">
      <c r="A3277" t="str">
        <f>VLOOKUP(C3277,Nomen2!$A$1:$E$34,2,0)</f>
        <v>BASSIN DE VIRE</v>
      </c>
      <c r="B3277">
        <f>VLOOKUP(C3277,Nomen2!$A$1:$E$34,3,0)</f>
        <v>28121</v>
      </c>
      <c r="C3277">
        <v>2821</v>
      </c>
      <c r="D3277" t="s">
        <v>437</v>
      </c>
      <c r="E3277">
        <v>2</v>
      </c>
    </row>
    <row r="3278" spans="1:5">
      <c r="A3278" t="str">
        <f>VLOOKUP(C3278,Nomen2!$A$1:$E$34,2,0)</f>
        <v>BASSIN DE VIRE</v>
      </c>
      <c r="B3278">
        <f>VLOOKUP(C3278,Nomen2!$A$1:$E$34,3,0)</f>
        <v>28121</v>
      </c>
      <c r="C3278">
        <v>2821</v>
      </c>
      <c r="D3278" t="s">
        <v>294</v>
      </c>
      <c r="E3278">
        <v>2</v>
      </c>
    </row>
    <row r="3279" spans="1:5">
      <c r="A3279" t="str">
        <f>VLOOKUP(C3279,Nomen2!$A$1:$E$34,2,0)</f>
        <v>BASSIN DE VIRE</v>
      </c>
      <c r="B3279">
        <f>VLOOKUP(C3279,Nomen2!$A$1:$E$34,3,0)</f>
        <v>28121</v>
      </c>
      <c r="C3279">
        <v>2821</v>
      </c>
      <c r="D3279" t="s">
        <v>190</v>
      </c>
      <c r="E3279">
        <v>2</v>
      </c>
    </row>
    <row r="3280" spans="1:5">
      <c r="A3280" t="str">
        <f>VLOOKUP(C3280,Nomen2!$A$1:$E$34,2,0)</f>
        <v>BASSIN DE VIRE</v>
      </c>
      <c r="B3280">
        <f>VLOOKUP(C3280,Nomen2!$A$1:$E$34,3,0)</f>
        <v>28121</v>
      </c>
      <c r="C3280">
        <v>2821</v>
      </c>
      <c r="D3280" t="s">
        <v>278</v>
      </c>
      <c r="E3280">
        <v>2</v>
      </c>
    </row>
    <row r="3281" spans="1:5">
      <c r="A3281" t="str">
        <f>VLOOKUP(C3281,Nomen2!$A$1:$E$34,2,0)</f>
        <v>BASSIN DE VIRE</v>
      </c>
      <c r="B3281">
        <f>VLOOKUP(C3281,Nomen2!$A$1:$E$34,3,0)</f>
        <v>28121</v>
      </c>
      <c r="C3281">
        <v>2821</v>
      </c>
      <c r="D3281" t="s">
        <v>252</v>
      </c>
      <c r="E3281">
        <v>2</v>
      </c>
    </row>
    <row r="3282" spans="1:5">
      <c r="A3282" t="str">
        <f>VLOOKUP(C3282,Nomen2!$A$1:$E$34,2,0)</f>
        <v>BASSIN DE VIRE</v>
      </c>
      <c r="B3282">
        <f>VLOOKUP(C3282,Nomen2!$A$1:$E$34,3,0)</f>
        <v>28121</v>
      </c>
      <c r="C3282">
        <v>2821</v>
      </c>
      <c r="D3282" t="s">
        <v>261</v>
      </c>
      <c r="E3282">
        <v>2</v>
      </c>
    </row>
    <row r="3283" spans="1:5">
      <c r="A3283" t="str">
        <f>VLOOKUP(C3283,Nomen2!$A$1:$E$34,2,0)</f>
        <v>BASSIN DE VIRE</v>
      </c>
      <c r="B3283">
        <f>VLOOKUP(C3283,Nomen2!$A$1:$E$34,3,0)</f>
        <v>28121</v>
      </c>
      <c r="C3283">
        <v>2821</v>
      </c>
      <c r="D3283" t="s">
        <v>274</v>
      </c>
      <c r="E3283">
        <v>2</v>
      </c>
    </row>
    <row r="3284" spans="1:5">
      <c r="A3284" t="str">
        <f>VLOOKUP(C3284,Nomen2!$A$1:$E$34,2,0)</f>
        <v>BASSIN DE VIRE</v>
      </c>
      <c r="B3284">
        <f>VLOOKUP(C3284,Nomen2!$A$1:$E$34,3,0)</f>
        <v>28121</v>
      </c>
      <c r="C3284">
        <v>2821</v>
      </c>
      <c r="D3284" t="s">
        <v>297</v>
      </c>
      <c r="E3284">
        <v>2</v>
      </c>
    </row>
    <row r="3285" spans="1:5">
      <c r="A3285" t="str">
        <f>VLOOKUP(C3285,Nomen2!$A$1:$E$34,2,0)</f>
        <v>BASSIN DE VIRE</v>
      </c>
      <c r="B3285">
        <f>VLOOKUP(C3285,Nomen2!$A$1:$E$34,3,0)</f>
        <v>28121</v>
      </c>
      <c r="C3285">
        <v>2821</v>
      </c>
      <c r="D3285" t="s">
        <v>244</v>
      </c>
      <c r="E3285">
        <v>2</v>
      </c>
    </row>
    <row r="3286" spans="1:5">
      <c r="A3286" t="str">
        <f>VLOOKUP(C3286,Nomen2!$A$1:$E$34,2,0)</f>
        <v>BASSIN DE VIRE</v>
      </c>
      <c r="B3286">
        <f>VLOOKUP(C3286,Nomen2!$A$1:$E$34,3,0)</f>
        <v>28121</v>
      </c>
      <c r="C3286">
        <v>2821</v>
      </c>
      <c r="D3286" t="s">
        <v>362</v>
      </c>
      <c r="E3286">
        <v>2</v>
      </c>
    </row>
    <row r="3287" spans="1:5">
      <c r="A3287" t="str">
        <f>VLOOKUP(C3287,Nomen2!$A$1:$E$34,2,0)</f>
        <v>BASSIN DE VIRE</v>
      </c>
      <c r="B3287">
        <f>VLOOKUP(C3287,Nomen2!$A$1:$E$34,3,0)</f>
        <v>28121</v>
      </c>
      <c r="C3287">
        <v>2821</v>
      </c>
      <c r="D3287" t="s">
        <v>422</v>
      </c>
      <c r="E3287">
        <v>2</v>
      </c>
    </row>
    <row r="3288" spans="1:5">
      <c r="A3288" t="str">
        <f>VLOOKUP(C3288,Nomen2!$A$1:$E$34,2,0)</f>
        <v>BASSIN DE VIRE</v>
      </c>
      <c r="B3288">
        <f>VLOOKUP(C3288,Nomen2!$A$1:$E$34,3,0)</f>
        <v>28121</v>
      </c>
      <c r="C3288">
        <v>2821</v>
      </c>
      <c r="D3288" t="s">
        <v>475</v>
      </c>
      <c r="E3288">
        <v>1</v>
      </c>
    </row>
    <row r="3289" spans="1:5">
      <c r="A3289" t="str">
        <f>VLOOKUP(C3289,Nomen2!$A$1:$E$34,2,0)</f>
        <v>BASSIN DE VIRE</v>
      </c>
      <c r="B3289">
        <f>VLOOKUP(C3289,Nomen2!$A$1:$E$34,3,0)</f>
        <v>28121</v>
      </c>
      <c r="C3289">
        <v>2821</v>
      </c>
      <c r="D3289" t="s">
        <v>476</v>
      </c>
      <c r="E3289">
        <v>1</v>
      </c>
    </row>
    <row r="3290" spans="1:5">
      <c r="A3290" t="str">
        <f>VLOOKUP(C3290,Nomen2!$A$1:$E$34,2,0)</f>
        <v>BASSIN DE VIRE</v>
      </c>
      <c r="B3290">
        <f>VLOOKUP(C3290,Nomen2!$A$1:$E$34,3,0)</f>
        <v>28121</v>
      </c>
      <c r="C3290">
        <v>2821</v>
      </c>
      <c r="D3290" t="s">
        <v>572</v>
      </c>
      <c r="E3290">
        <v>1</v>
      </c>
    </row>
    <row r="3291" spans="1:5">
      <c r="A3291" t="str">
        <f>VLOOKUP(C3291,Nomen2!$A$1:$E$34,2,0)</f>
        <v>BASSIN DE VIRE</v>
      </c>
      <c r="B3291">
        <f>VLOOKUP(C3291,Nomen2!$A$1:$E$34,3,0)</f>
        <v>28121</v>
      </c>
      <c r="C3291">
        <v>2821</v>
      </c>
      <c r="D3291" t="s">
        <v>339</v>
      </c>
      <c r="E3291">
        <v>1</v>
      </c>
    </row>
    <row r="3292" spans="1:5">
      <c r="A3292" t="str">
        <f>VLOOKUP(C3292,Nomen2!$A$1:$E$34,2,0)</f>
        <v>BASSIN DE VIRE</v>
      </c>
      <c r="B3292">
        <f>VLOOKUP(C3292,Nomen2!$A$1:$E$34,3,0)</f>
        <v>28121</v>
      </c>
      <c r="C3292">
        <v>2821</v>
      </c>
      <c r="D3292" t="s">
        <v>616</v>
      </c>
      <c r="E3292">
        <v>1</v>
      </c>
    </row>
    <row r="3293" spans="1:5">
      <c r="A3293" t="str">
        <f>VLOOKUP(C3293,Nomen2!$A$1:$E$34,2,0)</f>
        <v>BASSIN DE VIRE</v>
      </c>
      <c r="B3293">
        <f>VLOOKUP(C3293,Nomen2!$A$1:$E$34,3,0)</f>
        <v>28121</v>
      </c>
      <c r="C3293">
        <v>2821</v>
      </c>
      <c r="D3293" t="s">
        <v>711</v>
      </c>
      <c r="E3293">
        <v>1</v>
      </c>
    </row>
    <row r="3294" spans="1:5">
      <c r="A3294" t="str">
        <f>VLOOKUP(C3294,Nomen2!$A$1:$E$34,2,0)</f>
        <v>BASSIN DE VIRE</v>
      </c>
      <c r="B3294">
        <f>VLOOKUP(C3294,Nomen2!$A$1:$E$34,3,0)</f>
        <v>28121</v>
      </c>
      <c r="C3294">
        <v>2821</v>
      </c>
      <c r="D3294" t="s">
        <v>367</v>
      </c>
      <c r="E3294">
        <v>1</v>
      </c>
    </row>
    <row r="3295" spans="1:5">
      <c r="A3295" t="str">
        <f>VLOOKUP(C3295,Nomen2!$A$1:$E$34,2,0)</f>
        <v>BASSIN DE VIRE</v>
      </c>
      <c r="B3295">
        <f>VLOOKUP(C3295,Nomen2!$A$1:$E$34,3,0)</f>
        <v>28121</v>
      </c>
      <c r="C3295">
        <v>2821</v>
      </c>
      <c r="D3295" t="s">
        <v>488</v>
      </c>
      <c r="E3295">
        <v>1</v>
      </c>
    </row>
    <row r="3296" spans="1:5">
      <c r="A3296" t="str">
        <f>VLOOKUP(C3296,Nomen2!$A$1:$E$34,2,0)</f>
        <v>BASSIN DE VIRE</v>
      </c>
      <c r="B3296">
        <f>VLOOKUP(C3296,Nomen2!$A$1:$E$34,3,0)</f>
        <v>28121</v>
      </c>
      <c r="C3296">
        <v>2821</v>
      </c>
      <c r="D3296" t="s">
        <v>210</v>
      </c>
      <c r="E3296">
        <v>1</v>
      </c>
    </row>
    <row r="3297" spans="1:5">
      <c r="A3297" t="str">
        <f>VLOOKUP(C3297,Nomen2!$A$1:$E$34,2,0)</f>
        <v>BASSIN DE VIRE</v>
      </c>
      <c r="B3297">
        <f>VLOOKUP(C3297,Nomen2!$A$1:$E$34,3,0)</f>
        <v>28121</v>
      </c>
      <c r="C3297">
        <v>2821</v>
      </c>
      <c r="D3297" t="s">
        <v>489</v>
      </c>
      <c r="E3297">
        <v>1</v>
      </c>
    </row>
    <row r="3298" spans="1:5">
      <c r="A3298" t="str">
        <f>VLOOKUP(C3298,Nomen2!$A$1:$E$34,2,0)</f>
        <v>BASSIN DE VIRE</v>
      </c>
      <c r="B3298">
        <f>VLOOKUP(C3298,Nomen2!$A$1:$E$34,3,0)</f>
        <v>28121</v>
      </c>
      <c r="C3298">
        <v>2821</v>
      </c>
      <c r="D3298" t="s">
        <v>292</v>
      </c>
      <c r="E3298">
        <v>1</v>
      </c>
    </row>
    <row r="3299" spans="1:5">
      <c r="A3299" t="str">
        <f>VLOOKUP(C3299,Nomen2!$A$1:$E$34,2,0)</f>
        <v>BASSIN DE VIRE</v>
      </c>
      <c r="B3299">
        <f>VLOOKUP(C3299,Nomen2!$A$1:$E$34,3,0)</f>
        <v>28121</v>
      </c>
      <c r="C3299">
        <v>2821</v>
      </c>
      <c r="D3299" t="s">
        <v>369</v>
      </c>
      <c r="E3299">
        <v>1</v>
      </c>
    </row>
    <row r="3300" spans="1:5">
      <c r="A3300" t="str">
        <f>VLOOKUP(C3300,Nomen2!$A$1:$E$34,2,0)</f>
        <v>BASSIN DE VIRE</v>
      </c>
      <c r="B3300">
        <f>VLOOKUP(C3300,Nomen2!$A$1:$E$34,3,0)</f>
        <v>28121</v>
      </c>
      <c r="C3300">
        <v>2821</v>
      </c>
      <c r="D3300" t="s">
        <v>342</v>
      </c>
      <c r="E3300">
        <v>1</v>
      </c>
    </row>
    <row r="3301" spans="1:5">
      <c r="A3301" t="str">
        <f>VLOOKUP(C3301,Nomen2!$A$1:$E$34,2,0)</f>
        <v>BASSIN DE VIRE</v>
      </c>
      <c r="B3301">
        <f>VLOOKUP(C3301,Nomen2!$A$1:$E$34,3,0)</f>
        <v>28121</v>
      </c>
      <c r="C3301">
        <v>2821</v>
      </c>
      <c r="D3301" t="s">
        <v>232</v>
      </c>
      <c r="E3301">
        <v>1</v>
      </c>
    </row>
    <row r="3302" spans="1:5">
      <c r="A3302" t="str">
        <f>VLOOKUP(C3302,Nomen2!$A$1:$E$34,2,0)</f>
        <v>BASSIN DE VIRE</v>
      </c>
      <c r="B3302">
        <f>VLOOKUP(C3302,Nomen2!$A$1:$E$34,3,0)</f>
        <v>28121</v>
      </c>
      <c r="C3302">
        <v>2821</v>
      </c>
      <c r="D3302" t="s">
        <v>263</v>
      </c>
      <c r="E3302">
        <v>1</v>
      </c>
    </row>
    <row r="3303" spans="1:5">
      <c r="A3303" t="str">
        <f>VLOOKUP(C3303,Nomen2!$A$1:$E$34,2,0)</f>
        <v>BASSIN DE VIRE</v>
      </c>
      <c r="B3303">
        <f>VLOOKUP(C3303,Nomen2!$A$1:$E$34,3,0)</f>
        <v>28121</v>
      </c>
      <c r="C3303">
        <v>2821</v>
      </c>
      <c r="D3303" t="s">
        <v>197</v>
      </c>
      <c r="E3303">
        <v>1</v>
      </c>
    </row>
    <row r="3304" spans="1:5">
      <c r="A3304" t="str">
        <f>VLOOKUP(C3304,Nomen2!$A$1:$E$34,2,0)</f>
        <v>BASSIN DE VIRE</v>
      </c>
      <c r="B3304">
        <f>VLOOKUP(C3304,Nomen2!$A$1:$E$34,3,0)</f>
        <v>28121</v>
      </c>
      <c r="C3304">
        <v>2821</v>
      </c>
      <c r="D3304" t="s">
        <v>224</v>
      </c>
      <c r="E3304">
        <v>1</v>
      </c>
    </row>
    <row r="3305" spans="1:5">
      <c r="A3305" t="str">
        <f>VLOOKUP(C3305,Nomen2!$A$1:$E$34,2,0)</f>
        <v>BASSIN DE VIRE</v>
      </c>
      <c r="B3305">
        <f>VLOOKUP(C3305,Nomen2!$A$1:$E$34,3,0)</f>
        <v>28121</v>
      </c>
      <c r="C3305">
        <v>2821</v>
      </c>
      <c r="D3305" t="s">
        <v>435</v>
      </c>
      <c r="E3305">
        <v>1</v>
      </c>
    </row>
    <row r="3306" spans="1:5">
      <c r="A3306" t="str">
        <f>VLOOKUP(C3306,Nomen2!$A$1:$E$34,2,0)</f>
        <v>BASSIN DE VIRE</v>
      </c>
      <c r="B3306">
        <f>VLOOKUP(C3306,Nomen2!$A$1:$E$34,3,0)</f>
        <v>28121</v>
      </c>
      <c r="C3306">
        <v>2821</v>
      </c>
      <c r="D3306" t="s">
        <v>436</v>
      </c>
      <c r="E3306">
        <v>1</v>
      </c>
    </row>
    <row r="3307" spans="1:5">
      <c r="A3307" t="str">
        <f>VLOOKUP(C3307,Nomen2!$A$1:$E$34,2,0)</f>
        <v>BASSIN DE VIRE</v>
      </c>
      <c r="B3307">
        <f>VLOOKUP(C3307,Nomen2!$A$1:$E$34,3,0)</f>
        <v>28121</v>
      </c>
      <c r="C3307">
        <v>2821</v>
      </c>
      <c r="D3307" t="s">
        <v>498</v>
      </c>
      <c r="E3307">
        <v>1</v>
      </c>
    </row>
    <row r="3308" spans="1:5">
      <c r="A3308" t="str">
        <f>VLOOKUP(C3308,Nomen2!$A$1:$E$34,2,0)</f>
        <v>BASSIN DE VIRE</v>
      </c>
      <c r="B3308">
        <f>VLOOKUP(C3308,Nomen2!$A$1:$E$34,3,0)</f>
        <v>28121</v>
      </c>
      <c r="C3308">
        <v>2821</v>
      </c>
      <c r="D3308" t="s">
        <v>218</v>
      </c>
      <c r="E3308">
        <v>1</v>
      </c>
    </row>
    <row r="3309" spans="1:5">
      <c r="A3309" t="str">
        <f>VLOOKUP(C3309,Nomen2!$A$1:$E$34,2,0)</f>
        <v>BASSIN DE VIRE</v>
      </c>
      <c r="B3309">
        <f>VLOOKUP(C3309,Nomen2!$A$1:$E$34,3,0)</f>
        <v>28121</v>
      </c>
      <c r="C3309">
        <v>2821</v>
      </c>
      <c r="D3309" t="s">
        <v>315</v>
      </c>
      <c r="E3309">
        <v>1</v>
      </c>
    </row>
    <row r="3310" spans="1:5">
      <c r="A3310" t="str">
        <f>VLOOKUP(C3310,Nomen2!$A$1:$E$34,2,0)</f>
        <v>BASSIN DE VIRE</v>
      </c>
      <c r="B3310">
        <f>VLOOKUP(C3310,Nomen2!$A$1:$E$34,3,0)</f>
        <v>28121</v>
      </c>
      <c r="C3310">
        <v>2821</v>
      </c>
      <c r="D3310" t="s">
        <v>439</v>
      </c>
      <c r="E3310">
        <v>1</v>
      </c>
    </row>
    <row r="3311" spans="1:5">
      <c r="A3311" t="str">
        <f>VLOOKUP(C3311,Nomen2!$A$1:$E$34,2,0)</f>
        <v>BASSIN DE VIRE</v>
      </c>
      <c r="B3311">
        <f>VLOOKUP(C3311,Nomen2!$A$1:$E$34,3,0)</f>
        <v>28121</v>
      </c>
      <c r="C3311">
        <v>2821</v>
      </c>
      <c r="D3311" t="s">
        <v>271</v>
      </c>
      <c r="E3311">
        <v>1</v>
      </c>
    </row>
    <row r="3312" spans="1:5">
      <c r="A3312" t="str">
        <f>VLOOKUP(C3312,Nomen2!$A$1:$E$34,2,0)</f>
        <v>BASSIN DE VIRE</v>
      </c>
      <c r="B3312">
        <f>VLOOKUP(C3312,Nomen2!$A$1:$E$34,3,0)</f>
        <v>28121</v>
      </c>
      <c r="C3312">
        <v>2821</v>
      </c>
      <c r="D3312" t="s">
        <v>404</v>
      </c>
      <c r="E3312">
        <v>1</v>
      </c>
    </row>
    <row r="3313" spans="1:5">
      <c r="A3313" t="str">
        <f>VLOOKUP(C3313,Nomen2!$A$1:$E$34,2,0)</f>
        <v>BASSIN DE VIRE</v>
      </c>
      <c r="B3313">
        <f>VLOOKUP(C3313,Nomen2!$A$1:$E$34,3,0)</f>
        <v>28121</v>
      </c>
      <c r="C3313">
        <v>2821</v>
      </c>
      <c r="D3313" t="s">
        <v>214</v>
      </c>
      <c r="E3313">
        <v>1</v>
      </c>
    </row>
    <row r="3314" spans="1:5">
      <c r="A3314" t="str">
        <f>VLOOKUP(C3314,Nomen2!$A$1:$E$34,2,0)</f>
        <v>BASSIN DE VIRE</v>
      </c>
      <c r="B3314">
        <f>VLOOKUP(C3314,Nomen2!$A$1:$E$34,3,0)</f>
        <v>28121</v>
      </c>
      <c r="C3314">
        <v>2821</v>
      </c>
      <c r="D3314" t="s">
        <v>202</v>
      </c>
      <c r="E3314">
        <v>1</v>
      </c>
    </row>
    <row r="3315" spans="1:5">
      <c r="A3315" t="str">
        <f>VLOOKUP(C3315,Nomen2!$A$1:$E$34,2,0)</f>
        <v>BASSIN DE VIRE</v>
      </c>
      <c r="B3315">
        <f>VLOOKUP(C3315,Nomen2!$A$1:$E$34,3,0)</f>
        <v>28121</v>
      </c>
      <c r="C3315">
        <v>2821</v>
      </c>
      <c r="D3315" t="s">
        <v>405</v>
      </c>
      <c r="E3315">
        <v>1</v>
      </c>
    </row>
    <row r="3316" spans="1:5">
      <c r="A3316" t="str">
        <f>VLOOKUP(C3316,Nomen2!$A$1:$E$34,2,0)</f>
        <v>BASSIN DE VIRE</v>
      </c>
      <c r="B3316">
        <f>VLOOKUP(C3316,Nomen2!$A$1:$E$34,3,0)</f>
        <v>28121</v>
      </c>
      <c r="C3316">
        <v>2821</v>
      </c>
      <c r="D3316" t="s">
        <v>347</v>
      </c>
      <c r="E3316">
        <v>1</v>
      </c>
    </row>
    <row r="3317" spans="1:5">
      <c r="A3317" t="str">
        <f>VLOOKUP(C3317,Nomen2!$A$1:$E$34,2,0)</f>
        <v>BASSIN DE VIRE</v>
      </c>
      <c r="B3317">
        <f>VLOOKUP(C3317,Nomen2!$A$1:$E$34,3,0)</f>
        <v>28121</v>
      </c>
      <c r="C3317">
        <v>2821</v>
      </c>
      <c r="D3317" t="s">
        <v>299</v>
      </c>
      <c r="E3317">
        <v>1</v>
      </c>
    </row>
    <row r="3318" spans="1:5">
      <c r="A3318" t="str">
        <f>VLOOKUP(C3318,Nomen2!$A$1:$E$34,2,0)</f>
        <v>BASSIN DE VIRE</v>
      </c>
      <c r="B3318">
        <f>VLOOKUP(C3318,Nomen2!$A$1:$E$34,3,0)</f>
        <v>28121</v>
      </c>
      <c r="C3318">
        <v>2821</v>
      </c>
      <c r="D3318" t="s">
        <v>350</v>
      </c>
      <c r="E3318">
        <v>1</v>
      </c>
    </row>
    <row r="3319" spans="1:5">
      <c r="A3319" t="str">
        <f>VLOOKUP(C3319,Nomen2!$A$1:$E$34,2,0)</f>
        <v>BASSIN DE VIRE</v>
      </c>
      <c r="B3319">
        <f>VLOOKUP(C3319,Nomen2!$A$1:$E$34,3,0)</f>
        <v>28121</v>
      </c>
      <c r="C3319">
        <v>2821</v>
      </c>
      <c r="D3319" t="s">
        <v>377</v>
      </c>
      <c r="E3319">
        <v>1</v>
      </c>
    </row>
    <row r="3320" spans="1:5">
      <c r="A3320" t="str">
        <f>VLOOKUP(C3320,Nomen2!$A$1:$E$34,2,0)</f>
        <v>BASSIN DE VIRE</v>
      </c>
      <c r="B3320">
        <f>VLOOKUP(C3320,Nomen2!$A$1:$E$34,3,0)</f>
        <v>28121</v>
      </c>
      <c r="C3320">
        <v>2821</v>
      </c>
      <c r="D3320" t="s">
        <v>446</v>
      </c>
      <c r="E3320">
        <v>1</v>
      </c>
    </row>
    <row r="3321" spans="1:5">
      <c r="A3321" t="str">
        <f>VLOOKUP(C3321,Nomen2!$A$1:$E$34,2,0)</f>
        <v>BASSIN DE VIRE</v>
      </c>
      <c r="B3321">
        <f>VLOOKUP(C3321,Nomen2!$A$1:$E$34,3,0)</f>
        <v>28121</v>
      </c>
      <c r="C3321">
        <v>2821</v>
      </c>
      <c r="D3321" t="s">
        <v>606</v>
      </c>
      <c r="E3321">
        <v>1</v>
      </c>
    </row>
    <row r="3322" spans="1:5">
      <c r="A3322" t="str">
        <f>VLOOKUP(C3322,Nomen2!$A$1:$E$34,2,0)</f>
        <v>BASSIN DE VIRE</v>
      </c>
      <c r="B3322">
        <f>VLOOKUP(C3322,Nomen2!$A$1:$E$34,3,0)</f>
        <v>28121</v>
      </c>
      <c r="C3322">
        <v>2821</v>
      </c>
      <c r="D3322" t="s">
        <v>351</v>
      </c>
      <c r="E3322">
        <v>1</v>
      </c>
    </row>
    <row r="3323" spans="1:5">
      <c r="A3323" t="str">
        <f>VLOOKUP(C3323,Nomen2!$A$1:$E$34,2,0)</f>
        <v>BASSIN DE VIRE</v>
      </c>
      <c r="B3323">
        <f>VLOOKUP(C3323,Nomen2!$A$1:$E$34,3,0)</f>
        <v>28121</v>
      </c>
      <c r="C3323">
        <v>2821</v>
      </c>
      <c r="D3323" t="s">
        <v>658</v>
      </c>
      <c r="E3323">
        <v>1</v>
      </c>
    </row>
    <row r="3324" spans="1:5">
      <c r="A3324" t="str">
        <f>VLOOKUP(C3324,Nomen2!$A$1:$E$34,2,0)</f>
        <v>BASSIN DE VIRE</v>
      </c>
      <c r="B3324">
        <f>VLOOKUP(C3324,Nomen2!$A$1:$E$34,3,0)</f>
        <v>28121</v>
      </c>
      <c r="C3324">
        <v>2821</v>
      </c>
      <c r="D3324" t="s">
        <v>447</v>
      </c>
      <c r="E3324">
        <v>1</v>
      </c>
    </row>
    <row r="3325" spans="1:5">
      <c r="A3325" t="str">
        <f>VLOOKUP(C3325,Nomen2!$A$1:$E$34,2,0)</f>
        <v>BASSIN DE VIRE</v>
      </c>
      <c r="B3325">
        <f>VLOOKUP(C3325,Nomen2!$A$1:$E$34,3,0)</f>
        <v>28121</v>
      </c>
      <c r="C3325">
        <v>2821</v>
      </c>
      <c r="D3325" t="s">
        <v>279</v>
      </c>
      <c r="E3325">
        <v>1</v>
      </c>
    </row>
    <row r="3326" spans="1:5">
      <c r="A3326" t="str">
        <f>VLOOKUP(C3326,Nomen2!$A$1:$E$34,2,0)</f>
        <v>BASSIN DE VIRE</v>
      </c>
      <c r="B3326">
        <f>VLOOKUP(C3326,Nomen2!$A$1:$E$34,3,0)</f>
        <v>28121</v>
      </c>
      <c r="C3326">
        <v>2821</v>
      </c>
      <c r="D3326" t="s">
        <v>301</v>
      </c>
      <c r="E3326">
        <v>1</v>
      </c>
    </row>
    <row r="3327" spans="1:5">
      <c r="A3327" t="str">
        <f>VLOOKUP(C3327,Nomen2!$A$1:$E$34,2,0)</f>
        <v>BASSIN DE VIRE</v>
      </c>
      <c r="B3327">
        <f>VLOOKUP(C3327,Nomen2!$A$1:$E$34,3,0)</f>
        <v>28121</v>
      </c>
      <c r="C3327">
        <v>2821</v>
      </c>
      <c r="D3327" t="s">
        <v>231</v>
      </c>
      <c r="E3327">
        <v>1</v>
      </c>
    </row>
    <row r="3328" spans="1:5">
      <c r="A3328" t="str">
        <f>VLOOKUP(C3328,Nomen2!$A$1:$E$34,2,0)</f>
        <v>BASSIN DE VIRE</v>
      </c>
      <c r="B3328">
        <f>VLOOKUP(C3328,Nomen2!$A$1:$E$34,3,0)</f>
        <v>28121</v>
      </c>
      <c r="C3328">
        <v>2821</v>
      </c>
      <c r="D3328" t="s">
        <v>380</v>
      </c>
      <c r="E3328">
        <v>1</v>
      </c>
    </row>
    <row r="3329" spans="1:5">
      <c r="A3329" t="str">
        <f>VLOOKUP(C3329,Nomen2!$A$1:$E$34,2,0)</f>
        <v>BASSIN DE VIRE</v>
      </c>
      <c r="B3329">
        <f>VLOOKUP(C3329,Nomen2!$A$1:$E$34,3,0)</f>
        <v>28121</v>
      </c>
      <c r="C3329">
        <v>2821</v>
      </c>
      <c r="D3329" t="s">
        <v>280</v>
      </c>
      <c r="E3329">
        <v>1</v>
      </c>
    </row>
    <row r="3330" spans="1:5">
      <c r="A3330" t="str">
        <f>VLOOKUP(C3330,Nomen2!$A$1:$E$34,2,0)</f>
        <v>BASSIN DE VIRE</v>
      </c>
      <c r="B3330">
        <f>VLOOKUP(C3330,Nomen2!$A$1:$E$34,3,0)</f>
        <v>28121</v>
      </c>
      <c r="C3330">
        <v>2821</v>
      </c>
      <c r="D3330" t="s">
        <v>281</v>
      </c>
      <c r="E3330">
        <v>1</v>
      </c>
    </row>
    <row r="3331" spans="1:5">
      <c r="A3331" t="str">
        <f>VLOOKUP(C3331,Nomen2!$A$1:$E$34,2,0)</f>
        <v>BASSIN DE VIRE</v>
      </c>
      <c r="B3331">
        <f>VLOOKUP(C3331,Nomen2!$A$1:$E$34,3,0)</f>
        <v>28121</v>
      </c>
      <c r="C3331">
        <v>2821</v>
      </c>
      <c r="D3331" t="s">
        <v>382</v>
      </c>
      <c r="E3331">
        <v>1</v>
      </c>
    </row>
    <row r="3332" spans="1:5">
      <c r="A3332" t="str">
        <f>VLOOKUP(C3332,Nomen2!$A$1:$E$34,2,0)</f>
        <v>BASSIN DE VIRE</v>
      </c>
      <c r="B3332">
        <f>VLOOKUP(C3332,Nomen2!$A$1:$E$34,3,0)</f>
        <v>28121</v>
      </c>
      <c r="C3332">
        <v>2821</v>
      </c>
      <c r="D3332" t="s">
        <v>454</v>
      </c>
      <c r="E3332">
        <v>1</v>
      </c>
    </row>
    <row r="3333" spans="1:5">
      <c r="A3333" t="str">
        <f>VLOOKUP(C3333,Nomen2!$A$1:$E$34,2,0)</f>
        <v>BASSIN DE VIRE</v>
      </c>
      <c r="B3333">
        <f>VLOOKUP(C3333,Nomen2!$A$1:$E$34,3,0)</f>
        <v>28121</v>
      </c>
      <c r="C3333">
        <v>2821</v>
      </c>
      <c r="D3333" t="s">
        <v>530</v>
      </c>
      <c r="E3333">
        <v>1</v>
      </c>
    </row>
    <row r="3334" spans="1:5">
      <c r="A3334" t="str">
        <f>VLOOKUP(C3334,Nomen2!$A$1:$E$34,2,0)</f>
        <v>BASSIN DE VIRE</v>
      </c>
      <c r="B3334">
        <f>VLOOKUP(C3334,Nomen2!$A$1:$E$34,3,0)</f>
        <v>28121</v>
      </c>
      <c r="C3334">
        <v>2821</v>
      </c>
      <c r="D3334" t="s">
        <v>1042</v>
      </c>
      <c r="E3334">
        <v>1</v>
      </c>
    </row>
    <row r="3335" spans="1:5">
      <c r="A3335" t="str">
        <f>VLOOKUP(C3335,Nomen2!$A$1:$E$34,2,0)</f>
        <v>BASSIN DE VIRE</v>
      </c>
      <c r="B3335">
        <f>VLOOKUP(C3335,Nomen2!$A$1:$E$34,3,0)</f>
        <v>28121</v>
      </c>
      <c r="C3335">
        <v>2821</v>
      </c>
      <c r="D3335" t="s">
        <v>296</v>
      </c>
      <c r="E3335">
        <v>1</v>
      </c>
    </row>
    <row r="3336" spans="1:5">
      <c r="A3336" t="str">
        <f>VLOOKUP(C3336,Nomen2!$A$1:$E$34,2,0)</f>
        <v>BASSIN DE VIRE</v>
      </c>
      <c r="B3336">
        <f>VLOOKUP(C3336,Nomen2!$A$1:$E$34,3,0)</f>
        <v>28121</v>
      </c>
      <c r="C3336">
        <v>2821</v>
      </c>
      <c r="D3336" t="s">
        <v>531</v>
      </c>
      <c r="E3336">
        <v>1</v>
      </c>
    </row>
    <row r="3337" spans="1:5">
      <c r="A3337" t="str">
        <f>VLOOKUP(C3337,Nomen2!$A$1:$E$34,2,0)</f>
        <v>BASSIN DE VIRE</v>
      </c>
      <c r="B3337">
        <f>VLOOKUP(C3337,Nomen2!$A$1:$E$34,3,0)</f>
        <v>28121</v>
      </c>
      <c r="C3337">
        <v>2821</v>
      </c>
      <c r="D3337" t="s">
        <v>302</v>
      </c>
      <c r="E3337">
        <v>1</v>
      </c>
    </row>
    <row r="3338" spans="1:5">
      <c r="A3338" t="str">
        <f>VLOOKUP(C3338,Nomen2!$A$1:$E$34,2,0)</f>
        <v>BASSIN DE VIRE</v>
      </c>
      <c r="B3338">
        <f>VLOOKUP(C3338,Nomen2!$A$1:$E$34,3,0)</f>
        <v>28121</v>
      </c>
      <c r="C3338">
        <v>2821</v>
      </c>
      <c r="D3338" t="s">
        <v>385</v>
      </c>
      <c r="E3338">
        <v>1</v>
      </c>
    </row>
    <row r="3339" spans="1:5">
      <c r="A3339" t="str">
        <f>VLOOKUP(C3339,Nomen2!$A$1:$E$34,2,0)</f>
        <v>BASSIN DE VIRE</v>
      </c>
      <c r="B3339">
        <f>VLOOKUP(C3339,Nomen2!$A$1:$E$34,3,0)</f>
        <v>28121</v>
      </c>
      <c r="C3339">
        <v>2821</v>
      </c>
      <c r="D3339" t="s">
        <v>267</v>
      </c>
      <c r="E3339">
        <v>1</v>
      </c>
    </row>
    <row r="3340" spans="1:5">
      <c r="A3340" t="str">
        <f>VLOOKUP(C3340,Nomen2!$A$1:$E$34,2,0)</f>
        <v>BASSIN DE VIRE</v>
      </c>
      <c r="B3340">
        <f>VLOOKUP(C3340,Nomen2!$A$1:$E$34,3,0)</f>
        <v>28121</v>
      </c>
      <c r="C3340">
        <v>2821</v>
      </c>
      <c r="D3340" t="s">
        <v>318</v>
      </c>
      <c r="E3340">
        <v>1</v>
      </c>
    </row>
    <row r="3341" spans="1:5">
      <c r="A3341" t="str">
        <f>VLOOKUP(C3341,Nomen2!$A$1:$E$34,2,0)</f>
        <v>BASSIN DE VIRE</v>
      </c>
      <c r="B3341">
        <f>VLOOKUP(C3341,Nomen2!$A$1:$E$34,3,0)</f>
        <v>28121</v>
      </c>
      <c r="C3341">
        <v>2821</v>
      </c>
      <c r="D3341" t="s">
        <v>288</v>
      </c>
      <c r="E3341">
        <v>1</v>
      </c>
    </row>
    <row r="3342" spans="1:5">
      <c r="A3342" t="str">
        <f>VLOOKUP(C3342,Nomen2!$A$1:$E$34,2,0)</f>
        <v>BASSIN DE VIRE</v>
      </c>
      <c r="B3342">
        <f>VLOOKUP(C3342,Nomen2!$A$1:$E$34,3,0)</f>
        <v>28121</v>
      </c>
      <c r="C3342">
        <v>2821</v>
      </c>
      <c r="D3342" t="s">
        <v>205</v>
      </c>
      <c r="E3342">
        <v>1</v>
      </c>
    </row>
    <row r="3343" spans="1:5">
      <c r="A3343" t="str">
        <f>VLOOKUP(C3343,Nomen2!$A$1:$E$34,2,0)</f>
        <v>BASSIN DE VIRE</v>
      </c>
      <c r="B3343">
        <f>VLOOKUP(C3343,Nomen2!$A$1:$E$34,3,0)</f>
        <v>28121</v>
      </c>
      <c r="C3343">
        <v>2821</v>
      </c>
      <c r="D3343" t="s">
        <v>412</v>
      </c>
      <c r="E3343">
        <v>1</v>
      </c>
    </row>
    <row r="3344" spans="1:5">
      <c r="A3344" t="str">
        <f>VLOOKUP(C3344,Nomen2!$A$1:$E$34,2,0)</f>
        <v>BASSIN DE VIRE</v>
      </c>
      <c r="B3344">
        <f>VLOOKUP(C3344,Nomen2!$A$1:$E$34,3,0)</f>
        <v>28121</v>
      </c>
      <c r="C3344">
        <v>2821</v>
      </c>
      <c r="D3344" t="s">
        <v>334</v>
      </c>
      <c r="E3344">
        <v>1</v>
      </c>
    </row>
    <row r="3345" spans="1:5">
      <c r="A3345" t="str">
        <f>VLOOKUP(C3345,Nomen2!$A$1:$E$34,2,0)</f>
        <v>BASSIN DE VIRE</v>
      </c>
      <c r="B3345">
        <f>VLOOKUP(C3345,Nomen2!$A$1:$E$34,3,0)</f>
        <v>28121</v>
      </c>
      <c r="C3345">
        <v>2821</v>
      </c>
      <c r="D3345" t="s">
        <v>216</v>
      </c>
      <c r="E3345">
        <v>1</v>
      </c>
    </row>
    <row r="3346" spans="1:5">
      <c r="A3346" t="str">
        <f>VLOOKUP(C3346,Nomen2!$A$1:$E$34,2,0)</f>
        <v>BASSIN DE VIRE</v>
      </c>
      <c r="B3346">
        <f>VLOOKUP(C3346,Nomen2!$A$1:$E$34,3,0)</f>
        <v>28121</v>
      </c>
      <c r="C3346">
        <v>2821</v>
      </c>
      <c r="D3346" t="s">
        <v>229</v>
      </c>
      <c r="E3346">
        <v>1</v>
      </c>
    </row>
    <row r="3347" spans="1:5">
      <c r="A3347" t="str">
        <f>VLOOKUP(C3347,Nomen2!$A$1:$E$34,2,0)</f>
        <v>BASSIN DE VIRE</v>
      </c>
      <c r="B3347">
        <f>VLOOKUP(C3347,Nomen2!$A$1:$E$34,3,0)</f>
        <v>28121</v>
      </c>
      <c r="C3347">
        <v>2821</v>
      </c>
      <c r="D3347" t="s">
        <v>542</v>
      </c>
      <c r="E3347">
        <v>1</v>
      </c>
    </row>
    <row r="3348" spans="1:5">
      <c r="A3348" t="str">
        <f>VLOOKUP(C3348,Nomen2!$A$1:$E$34,2,0)</f>
        <v>BASSIN DE VIRE</v>
      </c>
      <c r="B3348">
        <f>VLOOKUP(C3348,Nomen2!$A$1:$E$34,3,0)</f>
        <v>28121</v>
      </c>
      <c r="C3348">
        <v>2821</v>
      </c>
      <c r="D3348" t="s">
        <v>359</v>
      </c>
      <c r="E3348">
        <v>1</v>
      </c>
    </row>
    <row r="3349" spans="1:5">
      <c r="A3349" t="str">
        <f>VLOOKUP(C3349,Nomen2!$A$1:$E$34,2,0)</f>
        <v>BASSIN DE VIRE</v>
      </c>
      <c r="B3349">
        <f>VLOOKUP(C3349,Nomen2!$A$1:$E$34,3,0)</f>
        <v>28121</v>
      </c>
      <c r="C3349">
        <v>2821</v>
      </c>
      <c r="D3349" t="s">
        <v>465</v>
      </c>
      <c r="E3349">
        <v>1</v>
      </c>
    </row>
    <row r="3350" spans="1:5">
      <c r="A3350" t="str">
        <f>VLOOKUP(C3350,Nomen2!$A$1:$E$34,2,0)</f>
        <v>BASSIN DE VIRE</v>
      </c>
      <c r="B3350">
        <f>VLOOKUP(C3350,Nomen2!$A$1:$E$34,3,0)</f>
        <v>28121</v>
      </c>
      <c r="C3350">
        <v>2821</v>
      </c>
      <c r="D3350" t="s">
        <v>1247</v>
      </c>
      <c r="E3350">
        <v>1</v>
      </c>
    </row>
    <row r="3351" spans="1:5">
      <c r="A3351" t="str">
        <f>VLOOKUP(C3351,Nomen2!$A$1:$E$34,2,0)</f>
        <v>BASSIN DE VIRE</v>
      </c>
      <c r="B3351">
        <f>VLOOKUP(C3351,Nomen2!$A$1:$E$34,3,0)</f>
        <v>28121</v>
      </c>
      <c r="C3351">
        <v>2821</v>
      </c>
      <c r="D3351" t="s">
        <v>391</v>
      </c>
      <c r="E3351">
        <v>1</v>
      </c>
    </row>
    <row r="3352" spans="1:5">
      <c r="A3352" t="str">
        <f>VLOOKUP(C3352,Nomen2!$A$1:$E$34,2,0)</f>
        <v>BASSIN DE VIRE</v>
      </c>
      <c r="B3352">
        <f>VLOOKUP(C3352,Nomen2!$A$1:$E$34,3,0)</f>
        <v>28121</v>
      </c>
      <c r="C3352">
        <v>2821</v>
      </c>
      <c r="D3352" t="s">
        <v>291</v>
      </c>
      <c r="E3352">
        <v>1</v>
      </c>
    </row>
    <row r="3353" spans="1:5">
      <c r="A3353" t="str">
        <f>VLOOKUP(C3353,Nomen2!$A$1:$E$34,2,0)</f>
        <v>BASSIN DE VIRE</v>
      </c>
      <c r="B3353">
        <f>VLOOKUP(C3353,Nomen2!$A$1:$E$34,3,0)</f>
        <v>28121</v>
      </c>
      <c r="C3353">
        <v>2821</v>
      </c>
      <c r="D3353" t="s">
        <v>325</v>
      </c>
      <c r="E3353">
        <v>1</v>
      </c>
    </row>
    <row r="3354" spans="1:5">
      <c r="A3354" t="str">
        <f>VLOOKUP(C3354,Nomen2!$A$1:$E$34,2,0)</f>
        <v>BASSIN DE VIRE</v>
      </c>
      <c r="B3354">
        <f>VLOOKUP(C3354,Nomen2!$A$1:$E$34,3,0)</f>
        <v>28121</v>
      </c>
      <c r="C3354">
        <v>2821</v>
      </c>
      <c r="D3354" t="s">
        <v>209</v>
      </c>
      <c r="E3354">
        <v>1</v>
      </c>
    </row>
    <row r="3355" spans="1:5">
      <c r="A3355" t="str">
        <f>VLOOKUP(C3355,Nomen2!$A$1:$E$34,2,0)</f>
        <v>BASSIN DE VIRE</v>
      </c>
      <c r="B3355">
        <f>VLOOKUP(C3355,Nomen2!$A$1:$E$34,3,0)</f>
        <v>28121</v>
      </c>
      <c r="C3355">
        <v>2821</v>
      </c>
      <c r="D3355" t="s">
        <v>275</v>
      </c>
      <c r="E3355">
        <v>1</v>
      </c>
    </row>
    <row r="3356" spans="1:5">
      <c r="A3356" t="str">
        <f>VLOOKUP(C3356,Nomen2!$A$1:$E$34,2,0)</f>
        <v>BASSIN DE VIRE</v>
      </c>
      <c r="B3356">
        <f>VLOOKUP(C3356,Nomen2!$A$1:$E$34,3,0)</f>
        <v>28121</v>
      </c>
      <c r="C3356">
        <v>2821</v>
      </c>
      <c r="D3356" t="s">
        <v>472</v>
      </c>
      <c r="E3356">
        <v>1</v>
      </c>
    </row>
    <row r="3357" spans="1:5">
      <c r="A3357" t="str">
        <f>VLOOKUP(C3357,Nomen2!$A$1:$E$34,2,0)</f>
        <v>BASSIN DE VIRE</v>
      </c>
      <c r="B3357">
        <f>VLOOKUP(C3357,Nomen2!$A$1:$E$34,3,0)</f>
        <v>28121</v>
      </c>
      <c r="C3357">
        <v>2821</v>
      </c>
      <c r="D3357" t="s">
        <v>396</v>
      </c>
      <c r="E3357">
        <v>1</v>
      </c>
    </row>
    <row r="3358" spans="1:5">
      <c r="A3358" t="str">
        <f>VLOOKUP(C3358,Nomen2!$A$1:$E$34,2,0)</f>
        <v>BASSIN DE VIRE</v>
      </c>
      <c r="B3358">
        <f>VLOOKUP(C3358,Nomen2!$A$1:$E$34,3,0)</f>
        <v>28121</v>
      </c>
      <c r="C3358">
        <v>2821</v>
      </c>
      <c r="D3358" t="s">
        <v>248</v>
      </c>
      <c r="E3358">
        <v>0</v>
      </c>
    </row>
    <row r="3359" spans="1:5">
      <c r="A3359" t="str">
        <f>VLOOKUP(C3359,Nomen2!$A$1:$E$34,2,0)</f>
        <v>BASSIN DE VIRE</v>
      </c>
      <c r="B3359">
        <f>VLOOKUP(C3359,Nomen2!$A$1:$E$34,3,0)</f>
        <v>28121</v>
      </c>
      <c r="C3359">
        <v>2821</v>
      </c>
      <c r="D3359" t="s">
        <v>243</v>
      </c>
      <c r="E3359">
        <v>0</v>
      </c>
    </row>
    <row r="3360" spans="1:5">
      <c r="A3360" t="str">
        <f>VLOOKUP(C3360,Nomen2!$A$1:$E$34,2,0)</f>
        <v>BASSIN DU NORD-COTENTIN</v>
      </c>
      <c r="B3360">
        <f>VLOOKUP(C3360,Nomen2!$A$1:$E$34,3,0)</f>
        <v>28122</v>
      </c>
      <c r="C3360">
        <v>2822</v>
      </c>
      <c r="D3360" t="s">
        <v>175</v>
      </c>
      <c r="E3360">
        <v>74</v>
      </c>
    </row>
    <row r="3361" spans="1:5">
      <c r="A3361" t="str">
        <f>VLOOKUP(C3361,Nomen2!$A$1:$E$34,2,0)</f>
        <v>BASSIN DU NORD-COTENTIN</v>
      </c>
      <c r="B3361">
        <f>VLOOKUP(C3361,Nomen2!$A$1:$E$34,3,0)</f>
        <v>28122</v>
      </c>
      <c r="C3361">
        <v>2822</v>
      </c>
      <c r="D3361" t="s">
        <v>185</v>
      </c>
      <c r="E3361">
        <v>55</v>
      </c>
    </row>
    <row r="3362" spans="1:5">
      <c r="A3362" t="str">
        <f>VLOOKUP(C3362,Nomen2!$A$1:$E$34,2,0)</f>
        <v>BASSIN DU NORD-COTENTIN</v>
      </c>
      <c r="B3362">
        <f>VLOOKUP(C3362,Nomen2!$A$1:$E$34,3,0)</f>
        <v>28122</v>
      </c>
      <c r="C3362">
        <v>2822</v>
      </c>
      <c r="D3362" t="s">
        <v>176</v>
      </c>
      <c r="E3362">
        <v>52</v>
      </c>
    </row>
    <row r="3363" spans="1:5">
      <c r="A3363" t="str">
        <f>VLOOKUP(C3363,Nomen2!$A$1:$E$34,2,0)</f>
        <v>BASSIN DU NORD-COTENTIN</v>
      </c>
      <c r="B3363">
        <f>VLOOKUP(C3363,Nomen2!$A$1:$E$34,3,0)</f>
        <v>28122</v>
      </c>
      <c r="C3363">
        <v>2822</v>
      </c>
      <c r="D3363" t="s">
        <v>188</v>
      </c>
      <c r="E3363">
        <v>50</v>
      </c>
    </row>
    <row r="3364" spans="1:5">
      <c r="A3364" t="str">
        <f>VLOOKUP(C3364,Nomen2!$A$1:$E$34,2,0)</f>
        <v>BASSIN DU NORD-COTENTIN</v>
      </c>
      <c r="B3364">
        <f>VLOOKUP(C3364,Nomen2!$A$1:$E$34,3,0)</f>
        <v>28122</v>
      </c>
      <c r="C3364">
        <v>2822</v>
      </c>
      <c r="D3364" t="s">
        <v>178</v>
      </c>
      <c r="E3364">
        <v>39</v>
      </c>
    </row>
    <row r="3365" spans="1:5">
      <c r="A3365" t="str">
        <f>VLOOKUP(C3365,Nomen2!$A$1:$E$34,2,0)</f>
        <v>BASSIN DU NORD-COTENTIN</v>
      </c>
      <c r="B3365">
        <f>VLOOKUP(C3365,Nomen2!$A$1:$E$34,3,0)</f>
        <v>28122</v>
      </c>
      <c r="C3365">
        <v>2822</v>
      </c>
      <c r="D3365" t="s">
        <v>183</v>
      </c>
      <c r="E3365">
        <v>38</v>
      </c>
    </row>
    <row r="3366" spans="1:5">
      <c r="A3366" t="str">
        <f>VLOOKUP(C3366,Nomen2!$A$1:$E$34,2,0)</f>
        <v>BASSIN DU NORD-COTENTIN</v>
      </c>
      <c r="B3366">
        <f>VLOOKUP(C3366,Nomen2!$A$1:$E$34,3,0)</f>
        <v>28122</v>
      </c>
      <c r="C3366">
        <v>2822</v>
      </c>
      <c r="D3366" t="s">
        <v>182</v>
      </c>
      <c r="E3366">
        <v>38</v>
      </c>
    </row>
    <row r="3367" spans="1:5">
      <c r="A3367" t="str">
        <f>VLOOKUP(C3367,Nomen2!$A$1:$E$34,2,0)</f>
        <v>BASSIN DU NORD-COTENTIN</v>
      </c>
      <c r="B3367">
        <f>VLOOKUP(C3367,Nomen2!$A$1:$E$34,3,0)</f>
        <v>28122</v>
      </c>
      <c r="C3367">
        <v>2822</v>
      </c>
      <c r="D3367" t="s">
        <v>184</v>
      </c>
      <c r="E3367">
        <v>38</v>
      </c>
    </row>
    <row r="3368" spans="1:5">
      <c r="A3368" t="str">
        <f>VLOOKUP(C3368,Nomen2!$A$1:$E$34,2,0)</f>
        <v>BASSIN DU NORD-COTENTIN</v>
      </c>
      <c r="B3368">
        <f>VLOOKUP(C3368,Nomen2!$A$1:$E$34,3,0)</f>
        <v>28122</v>
      </c>
      <c r="C3368">
        <v>2822</v>
      </c>
      <c r="D3368" t="s">
        <v>191</v>
      </c>
      <c r="E3368">
        <v>33</v>
      </c>
    </row>
    <row r="3369" spans="1:5">
      <c r="A3369" t="str">
        <f>VLOOKUP(C3369,Nomen2!$A$1:$E$34,2,0)</f>
        <v>BASSIN DU NORD-COTENTIN</v>
      </c>
      <c r="B3369">
        <f>VLOOKUP(C3369,Nomen2!$A$1:$E$34,3,0)</f>
        <v>28122</v>
      </c>
      <c r="C3369">
        <v>2822</v>
      </c>
      <c r="D3369" t="s">
        <v>193</v>
      </c>
      <c r="E3369">
        <v>31</v>
      </c>
    </row>
    <row r="3370" spans="1:5">
      <c r="A3370" t="str">
        <f>VLOOKUP(C3370,Nomen2!$A$1:$E$34,2,0)</f>
        <v>BASSIN DU NORD-COTENTIN</v>
      </c>
      <c r="B3370">
        <f>VLOOKUP(C3370,Nomen2!$A$1:$E$34,3,0)</f>
        <v>28122</v>
      </c>
      <c r="C3370">
        <v>2822</v>
      </c>
      <c r="D3370" t="s">
        <v>195</v>
      </c>
      <c r="E3370">
        <v>27</v>
      </c>
    </row>
    <row r="3371" spans="1:5">
      <c r="A3371" t="str">
        <f>VLOOKUP(C3371,Nomen2!$A$1:$E$34,2,0)</f>
        <v>BASSIN DU NORD-COTENTIN</v>
      </c>
      <c r="B3371">
        <f>VLOOKUP(C3371,Nomen2!$A$1:$E$34,3,0)</f>
        <v>28122</v>
      </c>
      <c r="C3371">
        <v>2822</v>
      </c>
      <c r="D3371" t="s">
        <v>179</v>
      </c>
      <c r="E3371">
        <v>27</v>
      </c>
    </row>
    <row r="3372" spans="1:5">
      <c r="A3372" t="str">
        <f>VLOOKUP(C3372,Nomen2!$A$1:$E$34,2,0)</f>
        <v>BASSIN DU NORD-COTENTIN</v>
      </c>
      <c r="B3372">
        <f>VLOOKUP(C3372,Nomen2!$A$1:$E$34,3,0)</f>
        <v>28122</v>
      </c>
      <c r="C3372">
        <v>2822</v>
      </c>
      <c r="D3372" t="s">
        <v>177</v>
      </c>
      <c r="E3372">
        <v>24</v>
      </c>
    </row>
    <row r="3373" spans="1:5">
      <c r="A3373" t="str">
        <f>VLOOKUP(C3373,Nomen2!$A$1:$E$34,2,0)</f>
        <v>BASSIN DU NORD-COTENTIN</v>
      </c>
      <c r="B3373">
        <f>VLOOKUP(C3373,Nomen2!$A$1:$E$34,3,0)</f>
        <v>28122</v>
      </c>
      <c r="C3373">
        <v>2822</v>
      </c>
      <c r="D3373" t="s">
        <v>201</v>
      </c>
      <c r="E3373">
        <v>21</v>
      </c>
    </row>
    <row r="3374" spans="1:5">
      <c r="A3374" t="str">
        <f>VLOOKUP(C3374,Nomen2!$A$1:$E$34,2,0)</f>
        <v>BASSIN DU NORD-COTENTIN</v>
      </c>
      <c r="B3374">
        <f>VLOOKUP(C3374,Nomen2!$A$1:$E$34,3,0)</f>
        <v>28122</v>
      </c>
      <c r="C3374">
        <v>2822</v>
      </c>
      <c r="D3374" t="s">
        <v>194</v>
      </c>
      <c r="E3374">
        <v>21</v>
      </c>
    </row>
    <row r="3375" spans="1:5">
      <c r="A3375" t="str">
        <f>VLOOKUP(C3375,Nomen2!$A$1:$E$34,2,0)</f>
        <v>BASSIN DU NORD-COTENTIN</v>
      </c>
      <c r="B3375">
        <f>VLOOKUP(C3375,Nomen2!$A$1:$E$34,3,0)</f>
        <v>28122</v>
      </c>
      <c r="C3375">
        <v>2822</v>
      </c>
      <c r="D3375" t="s">
        <v>187</v>
      </c>
      <c r="E3375">
        <v>19</v>
      </c>
    </row>
    <row r="3376" spans="1:5">
      <c r="A3376" t="str">
        <f>VLOOKUP(C3376,Nomen2!$A$1:$E$34,2,0)</f>
        <v>BASSIN DU NORD-COTENTIN</v>
      </c>
      <c r="B3376">
        <f>VLOOKUP(C3376,Nomen2!$A$1:$E$34,3,0)</f>
        <v>28122</v>
      </c>
      <c r="C3376">
        <v>2822</v>
      </c>
      <c r="D3376" t="s">
        <v>199</v>
      </c>
      <c r="E3376">
        <v>18</v>
      </c>
    </row>
    <row r="3377" spans="1:5">
      <c r="A3377" t="str">
        <f>VLOOKUP(C3377,Nomen2!$A$1:$E$34,2,0)</f>
        <v>BASSIN DU NORD-COTENTIN</v>
      </c>
      <c r="B3377">
        <f>VLOOKUP(C3377,Nomen2!$A$1:$E$34,3,0)</f>
        <v>28122</v>
      </c>
      <c r="C3377">
        <v>2822</v>
      </c>
      <c r="D3377" t="s">
        <v>181</v>
      </c>
      <c r="E3377">
        <v>17</v>
      </c>
    </row>
    <row r="3378" spans="1:5">
      <c r="A3378" t="str">
        <f>VLOOKUP(C3378,Nomen2!$A$1:$E$34,2,0)</f>
        <v>BASSIN DU NORD-COTENTIN</v>
      </c>
      <c r="B3378">
        <f>VLOOKUP(C3378,Nomen2!$A$1:$E$34,3,0)</f>
        <v>28122</v>
      </c>
      <c r="C3378">
        <v>2822</v>
      </c>
      <c r="D3378" t="s">
        <v>211</v>
      </c>
      <c r="E3378">
        <v>17</v>
      </c>
    </row>
    <row r="3379" spans="1:5">
      <c r="A3379" t="str">
        <f>VLOOKUP(C3379,Nomen2!$A$1:$E$34,2,0)</f>
        <v>BASSIN DU NORD-COTENTIN</v>
      </c>
      <c r="B3379">
        <f>VLOOKUP(C3379,Nomen2!$A$1:$E$34,3,0)</f>
        <v>28122</v>
      </c>
      <c r="C3379">
        <v>2822</v>
      </c>
      <c r="D3379" t="s">
        <v>204</v>
      </c>
      <c r="E3379">
        <v>14</v>
      </c>
    </row>
    <row r="3380" spans="1:5">
      <c r="A3380" t="str">
        <f>VLOOKUP(C3380,Nomen2!$A$1:$E$34,2,0)</f>
        <v>BASSIN DU NORD-COTENTIN</v>
      </c>
      <c r="B3380">
        <f>VLOOKUP(C3380,Nomen2!$A$1:$E$34,3,0)</f>
        <v>28122</v>
      </c>
      <c r="C3380">
        <v>2822</v>
      </c>
      <c r="D3380" t="s">
        <v>180</v>
      </c>
      <c r="E3380">
        <v>14</v>
      </c>
    </row>
    <row r="3381" spans="1:5">
      <c r="A3381" t="str">
        <f>VLOOKUP(C3381,Nomen2!$A$1:$E$34,2,0)</f>
        <v>BASSIN DU NORD-COTENTIN</v>
      </c>
      <c r="B3381">
        <f>VLOOKUP(C3381,Nomen2!$A$1:$E$34,3,0)</f>
        <v>28122</v>
      </c>
      <c r="C3381">
        <v>2822</v>
      </c>
      <c r="D3381" t="s">
        <v>196</v>
      </c>
      <c r="E3381">
        <v>13</v>
      </c>
    </row>
    <row r="3382" spans="1:5">
      <c r="A3382" t="str">
        <f>VLOOKUP(C3382,Nomen2!$A$1:$E$34,2,0)</f>
        <v>BASSIN DU NORD-COTENTIN</v>
      </c>
      <c r="B3382">
        <f>VLOOKUP(C3382,Nomen2!$A$1:$E$34,3,0)</f>
        <v>28122</v>
      </c>
      <c r="C3382">
        <v>2822</v>
      </c>
      <c r="D3382" t="s">
        <v>216</v>
      </c>
      <c r="E3382">
        <v>12</v>
      </c>
    </row>
    <row r="3383" spans="1:5">
      <c r="A3383" t="str">
        <f>VLOOKUP(C3383,Nomen2!$A$1:$E$34,2,0)</f>
        <v>BASSIN DU NORD-COTENTIN</v>
      </c>
      <c r="B3383">
        <f>VLOOKUP(C3383,Nomen2!$A$1:$E$34,3,0)</f>
        <v>28122</v>
      </c>
      <c r="C3383">
        <v>2822</v>
      </c>
      <c r="D3383" t="s">
        <v>229</v>
      </c>
      <c r="E3383">
        <v>12</v>
      </c>
    </row>
    <row r="3384" spans="1:5">
      <c r="A3384" t="str">
        <f>VLOOKUP(C3384,Nomen2!$A$1:$E$34,2,0)</f>
        <v>BASSIN DU NORD-COTENTIN</v>
      </c>
      <c r="B3384">
        <f>VLOOKUP(C3384,Nomen2!$A$1:$E$34,3,0)</f>
        <v>28122</v>
      </c>
      <c r="C3384">
        <v>2822</v>
      </c>
      <c r="D3384" t="s">
        <v>291</v>
      </c>
      <c r="E3384">
        <v>12</v>
      </c>
    </row>
    <row r="3385" spans="1:5">
      <c r="A3385" t="str">
        <f>VLOOKUP(C3385,Nomen2!$A$1:$E$34,2,0)</f>
        <v>BASSIN DU NORD-COTENTIN</v>
      </c>
      <c r="B3385">
        <f>VLOOKUP(C3385,Nomen2!$A$1:$E$34,3,0)</f>
        <v>28122</v>
      </c>
      <c r="C3385">
        <v>2822</v>
      </c>
      <c r="D3385" t="s">
        <v>221</v>
      </c>
      <c r="E3385">
        <v>12</v>
      </c>
    </row>
    <row r="3386" spans="1:5">
      <c r="A3386" t="str">
        <f>VLOOKUP(C3386,Nomen2!$A$1:$E$34,2,0)</f>
        <v>BASSIN DU NORD-COTENTIN</v>
      </c>
      <c r="B3386">
        <f>VLOOKUP(C3386,Nomen2!$A$1:$E$34,3,0)</f>
        <v>28122</v>
      </c>
      <c r="C3386">
        <v>2822</v>
      </c>
      <c r="D3386" t="s">
        <v>186</v>
      </c>
      <c r="E3386">
        <v>11</v>
      </c>
    </row>
    <row r="3387" spans="1:5">
      <c r="A3387" t="str">
        <f>VLOOKUP(C3387,Nomen2!$A$1:$E$34,2,0)</f>
        <v>BASSIN DU NORD-COTENTIN</v>
      </c>
      <c r="B3387">
        <f>VLOOKUP(C3387,Nomen2!$A$1:$E$34,3,0)</f>
        <v>28122</v>
      </c>
      <c r="C3387">
        <v>2822</v>
      </c>
      <c r="D3387" t="s">
        <v>190</v>
      </c>
      <c r="E3387">
        <v>10</v>
      </c>
    </row>
    <row r="3388" spans="1:5">
      <c r="A3388" t="str">
        <f>VLOOKUP(C3388,Nomen2!$A$1:$E$34,2,0)</f>
        <v>BASSIN DU NORD-COTENTIN</v>
      </c>
      <c r="B3388">
        <f>VLOOKUP(C3388,Nomen2!$A$1:$E$34,3,0)</f>
        <v>28122</v>
      </c>
      <c r="C3388">
        <v>2822</v>
      </c>
      <c r="D3388" t="s">
        <v>347</v>
      </c>
      <c r="E3388">
        <v>10</v>
      </c>
    </row>
    <row r="3389" spans="1:5">
      <c r="A3389" t="str">
        <f>VLOOKUP(C3389,Nomen2!$A$1:$E$34,2,0)</f>
        <v>BASSIN DU NORD-COTENTIN</v>
      </c>
      <c r="B3389">
        <f>VLOOKUP(C3389,Nomen2!$A$1:$E$34,3,0)</f>
        <v>28122</v>
      </c>
      <c r="C3389">
        <v>2822</v>
      </c>
      <c r="D3389" t="s">
        <v>206</v>
      </c>
      <c r="E3389">
        <v>10</v>
      </c>
    </row>
    <row r="3390" spans="1:5">
      <c r="A3390" t="str">
        <f>VLOOKUP(C3390,Nomen2!$A$1:$E$34,2,0)</f>
        <v>BASSIN DU NORD-COTENTIN</v>
      </c>
      <c r="B3390">
        <f>VLOOKUP(C3390,Nomen2!$A$1:$E$34,3,0)</f>
        <v>28122</v>
      </c>
      <c r="C3390">
        <v>2822</v>
      </c>
      <c r="D3390" t="s">
        <v>215</v>
      </c>
      <c r="E3390">
        <v>9</v>
      </c>
    </row>
    <row r="3391" spans="1:5">
      <c r="A3391" t="str">
        <f>VLOOKUP(C3391,Nomen2!$A$1:$E$34,2,0)</f>
        <v>BASSIN DU NORD-COTENTIN</v>
      </c>
      <c r="B3391">
        <f>VLOOKUP(C3391,Nomen2!$A$1:$E$34,3,0)</f>
        <v>28122</v>
      </c>
      <c r="C3391">
        <v>2822</v>
      </c>
      <c r="D3391" t="s">
        <v>207</v>
      </c>
      <c r="E3391">
        <v>9</v>
      </c>
    </row>
    <row r="3392" spans="1:5">
      <c r="A3392" t="str">
        <f>VLOOKUP(C3392,Nomen2!$A$1:$E$34,2,0)</f>
        <v>BASSIN DU NORD-COTENTIN</v>
      </c>
      <c r="B3392">
        <f>VLOOKUP(C3392,Nomen2!$A$1:$E$34,3,0)</f>
        <v>28122</v>
      </c>
      <c r="C3392">
        <v>2822</v>
      </c>
      <c r="D3392" t="s">
        <v>189</v>
      </c>
      <c r="E3392">
        <v>9</v>
      </c>
    </row>
    <row r="3393" spans="1:5">
      <c r="A3393" t="str">
        <f>VLOOKUP(C3393,Nomen2!$A$1:$E$34,2,0)</f>
        <v>BASSIN DU NORD-COTENTIN</v>
      </c>
      <c r="B3393">
        <f>VLOOKUP(C3393,Nomen2!$A$1:$E$34,3,0)</f>
        <v>28122</v>
      </c>
      <c r="C3393">
        <v>2822</v>
      </c>
      <c r="D3393" t="s">
        <v>255</v>
      </c>
      <c r="E3393">
        <v>9</v>
      </c>
    </row>
    <row r="3394" spans="1:5">
      <c r="A3394" t="str">
        <f>VLOOKUP(C3394,Nomen2!$A$1:$E$34,2,0)</f>
        <v>BASSIN DU NORD-COTENTIN</v>
      </c>
      <c r="B3394">
        <f>VLOOKUP(C3394,Nomen2!$A$1:$E$34,3,0)</f>
        <v>28122</v>
      </c>
      <c r="C3394">
        <v>2822</v>
      </c>
      <c r="D3394" t="s">
        <v>223</v>
      </c>
      <c r="E3394">
        <v>8</v>
      </c>
    </row>
    <row r="3395" spans="1:5">
      <c r="A3395" t="str">
        <f>VLOOKUP(C3395,Nomen2!$A$1:$E$34,2,0)</f>
        <v>BASSIN DU NORD-COTENTIN</v>
      </c>
      <c r="B3395">
        <f>VLOOKUP(C3395,Nomen2!$A$1:$E$34,3,0)</f>
        <v>28122</v>
      </c>
      <c r="C3395">
        <v>2822</v>
      </c>
      <c r="D3395" t="s">
        <v>192</v>
      </c>
      <c r="E3395">
        <v>8</v>
      </c>
    </row>
    <row r="3396" spans="1:5">
      <c r="A3396" t="str">
        <f>VLOOKUP(C3396,Nomen2!$A$1:$E$34,2,0)</f>
        <v>BASSIN DU NORD-COTENTIN</v>
      </c>
      <c r="B3396">
        <f>VLOOKUP(C3396,Nomen2!$A$1:$E$34,3,0)</f>
        <v>28122</v>
      </c>
      <c r="C3396">
        <v>2822</v>
      </c>
      <c r="D3396" t="s">
        <v>286</v>
      </c>
      <c r="E3396">
        <v>8</v>
      </c>
    </row>
    <row r="3397" spans="1:5">
      <c r="A3397" t="str">
        <f>VLOOKUP(C3397,Nomen2!$A$1:$E$34,2,0)</f>
        <v>BASSIN DU NORD-COTENTIN</v>
      </c>
      <c r="B3397">
        <f>VLOOKUP(C3397,Nomen2!$A$1:$E$34,3,0)</f>
        <v>28122</v>
      </c>
      <c r="C3397">
        <v>2822</v>
      </c>
      <c r="D3397" t="s">
        <v>200</v>
      </c>
      <c r="E3397">
        <v>8</v>
      </c>
    </row>
    <row r="3398" spans="1:5">
      <c r="A3398" t="str">
        <f>VLOOKUP(C3398,Nomen2!$A$1:$E$34,2,0)</f>
        <v>BASSIN DU NORD-COTENTIN</v>
      </c>
      <c r="B3398">
        <f>VLOOKUP(C3398,Nomen2!$A$1:$E$34,3,0)</f>
        <v>28122</v>
      </c>
      <c r="C3398">
        <v>2822</v>
      </c>
      <c r="D3398" t="s">
        <v>257</v>
      </c>
      <c r="E3398">
        <v>7</v>
      </c>
    </row>
    <row r="3399" spans="1:5">
      <c r="A3399" t="str">
        <f>VLOOKUP(C3399,Nomen2!$A$1:$E$34,2,0)</f>
        <v>BASSIN DU NORD-COTENTIN</v>
      </c>
      <c r="B3399">
        <f>VLOOKUP(C3399,Nomen2!$A$1:$E$34,3,0)</f>
        <v>28122</v>
      </c>
      <c r="C3399">
        <v>2822</v>
      </c>
      <c r="D3399" t="s">
        <v>238</v>
      </c>
      <c r="E3399">
        <v>7</v>
      </c>
    </row>
    <row r="3400" spans="1:5">
      <c r="A3400" t="str">
        <f>VLOOKUP(C3400,Nomen2!$A$1:$E$34,2,0)</f>
        <v>BASSIN DU NORD-COTENTIN</v>
      </c>
      <c r="B3400">
        <f>VLOOKUP(C3400,Nomen2!$A$1:$E$34,3,0)</f>
        <v>28122</v>
      </c>
      <c r="C3400">
        <v>2822</v>
      </c>
      <c r="D3400" t="s">
        <v>198</v>
      </c>
      <c r="E3400">
        <v>7</v>
      </c>
    </row>
    <row r="3401" spans="1:5">
      <c r="A3401" t="str">
        <f>VLOOKUP(C3401,Nomen2!$A$1:$E$34,2,0)</f>
        <v>BASSIN DU NORD-COTENTIN</v>
      </c>
      <c r="B3401">
        <f>VLOOKUP(C3401,Nomen2!$A$1:$E$34,3,0)</f>
        <v>28122</v>
      </c>
      <c r="C3401">
        <v>2822</v>
      </c>
      <c r="D3401" t="s">
        <v>268</v>
      </c>
      <c r="E3401">
        <v>6</v>
      </c>
    </row>
    <row r="3402" spans="1:5">
      <c r="A3402" t="str">
        <f>VLOOKUP(C3402,Nomen2!$A$1:$E$34,2,0)</f>
        <v>BASSIN DU NORD-COTENTIN</v>
      </c>
      <c r="B3402">
        <f>VLOOKUP(C3402,Nomen2!$A$1:$E$34,3,0)</f>
        <v>28122</v>
      </c>
      <c r="C3402">
        <v>2822</v>
      </c>
      <c r="D3402" t="s">
        <v>213</v>
      </c>
      <c r="E3402">
        <v>6</v>
      </c>
    </row>
    <row r="3403" spans="1:5">
      <c r="A3403" t="str">
        <f>VLOOKUP(C3403,Nomen2!$A$1:$E$34,2,0)</f>
        <v>BASSIN DU NORD-COTENTIN</v>
      </c>
      <c r="B3403">
        <f>VLOOKUP(C3403,Nomen2!$A$1:$E$34,3,0)</f>
        <v>28122</v>
      </c>
      <c r="C3403">
        <v>2822</v>
      </c>
      <c r="D3403" t="s">
        <v>240</v>
      </c>
      <c r="E3403">
        <v>6</v>
      </c>
    </row>
    <row r="3404" spans="1:5">
      <c r="A3404" t="str">
        <f>VLOOKUP(C3404,Nomen2!$A$1:$E$34,2,0)</f>
        <v>BASSIN DU NORD-COTENTIN</v>
      </c>
      <c r="B3404">
        <f>VLOOKUP(C3404,Nomen2!$A$1:$E$34,3,0)</f>
        <v>28122</v>
      </c>
      <c r="C3404">
        <v>2822</v>
      </c>
      <c r="D3404" t="s">
        <v>251</v>
      </c>
      <c r="E3404">
        <v>6</v>
      </c>
    </row>
    <row r="3405" spans="1:5">
      <c r="A3405" t="str">
        <f>VLOOKUP(C3405,Nomen2!$A$1:$E$34,2,0)</f>
        <v>BASSIN DU NORD-COTENTIN</v>
      </c>
      <c r="B3405">
        <f>VLOOKUP(C3405,Nomen2!$A$1:$E$34,3,0)</f>
        <v>28122</v>
      </c>
      <c r="C3405">
        <v>2822</v>
      </c>
      <c r="D3405" t="s">
        <v>301</v>
      </c>
      <c r="E3405">
        <v>6</v>
      </c>
    </row>
    <row r="3406" spans="1:5">
      <c r="A3406" t="str">
        <f>VLOOKUP(C3406,Nomen2!$A$1:$E$34,2,0)</f>
        <v>BASSIN DU NORD-COTENTIN</v>
      </c>
      <c r="B3406">
        <f>VLOOKUP(C3406,Nomen2!$A$1:$E$34,3,0)</f>
        <v>28122</v>
      </c>
      <c r="C3406">
        <v>2822</v>
      </c>
      <c r="D3406" t="s">
        <v>219</v>
      </c>
      <c r="E3406">
        <v>6</v>
      </c>
    </row>
    <row r="3407" spans="1:5">
      <c r="A3407" t="str">
        <f>VLOOKUP(C3407,Nomen2!$A$1:$E$34,2,0)</f>
        <v>BASSIN DU NORD-COTENTIN</v>
      </c>
      <c r="B3407">
        <f>VLOOKUP(C3407,Nomen2!$A$1:$E$34,3,0)</f>
        <v>28122</v>
      </c>
      <c r="C3407">
        <v>2822</v>
      </c>
      <c r="D3407" t="s">
        <v>203</v>
      </c>
      <c r="E3407">
        <v>6</v>
      </c>
    </row>
    <row r="3408" spans="1:5">
      <c r="A3408" t="str">
        <f>VLOOKUP(C3408,Nomen2!$A$1:$E$34,2,0)</f>
        <v>BASSIN DU NORD-COTENTIN</v>
      </c>
      <c r="B3408">
        <f>VLOOKUP(C3408,Nomen2!$A$1:$E$34,3,0)</f>
        <v>28122</v>
      </c>
      <c r="C3408">
        <v>2822</v>
      </c>
      <c r="D3408" t="s">
        <v>230</v>
      </c>
      <c r="E3408">
        <v>6</v>
      </c>
    </row>
    <row r="3409" spans="1:5">
      <c r="A3409" t="str">
        <f>VLOOKUP(C3409,Nomen2!$A$1:$E$34,2,0)</f>
        <v>BASSIN DU NORD-COTENTIN</v>
      </c>
      <c r="B3409">
        <f>VLOOKUP(C3409,Nomen2!$A$1:$E$34,3,0)</f>
        <v>28122</v>
      </c>
      <c r="C3409">
        <v>2822</v>
      </c>
      <c r="D3409" t="s">
        <v>232</v>
      </c>
      <c r="E3409">
        <v>5</v>
      </c>
    </row>
    <row r="3410" spans="1:5">
      <c r="A3410" t="str">
        <f>VLOOKUP(C3410,Nomen2!$A$1:$E$34,2,0)</f>
        <v>BASSIN DU NORD-COTENTIN</v>
      </c>
      <c r="B3410">
        <f>VLOOKUP(C3410,Nomen2!$A$1:$E$34,3,0)</f>
        <v>28122</v>
      </c>
      <c r="C3410">
        <v>2822</v>
      </c>
      <c r="D3410" t="s">
        <v>330</v>
      </c>
      <c r="E3410">
        <v>5</v>
      </c>
    </row>
    <row r="3411" spans="1:5">
      <c r="A3411" t="str">
        <f>VLOOKUP(C3411,Nomen2!$A$1:$E$34,2,0)</f>
        <v>BASSIN DU NORD-COTENTIN</v>
      </c>
      <c r="B3411">
        <f>VLOOKUP(C3411,Nomen2!$A$1:$E$34,3,0)</f>
        <v>28122</v>
      </c>
      <c r="C3411">
        <v>2822</v>
      </c>
      <c r="D3411" t="s">
        <v>208</v>
      </c>
      <c r="E3411">
        <v>5</v>
      </c>
    </row>
    <row r="3412" spans="1:5">
      <c r="A3412" t="str">
        <f>VLOOKUP(C3412,Nomen2!$A$1:$E$34,2,0)</f>
        <v>BASSIN DU NORD-COTENTIN</v>
      </c>
      <c r="B3412">
        <f>VLOOKUP(C3412,Nomen2!$A$1:$E$34,3,0)</f>
        <v>28122</v>
      </c>
      <c r="C3412">
        <v>2822</v>
      </c>
      <c r="D3412" t="s">
        <v>272</v>
      </c>
      <c r="E3412">
        <v>5</v>
      </c>
    </row>
    <row r="3413" spans="1:5">
      <c r="A3413" t="str">
        <f>VLOOKUP(C3413,Nomen2!$A$1:$E$34,2,0)</f>
        <v>BASSIN DU NORD-COTENTIN</v>
      </c>
      <c r="B3413">
        <f>VLOOKUP(C3413,Nomen2!$A$1:$E$34,3,0)</f>
        <v>28122</v>
      </c>
      <c r="C3413">
        <v>2822</v>
      </c>
      <c r="D3413" t="s">
        <v>278</v>
      </c>
      <c r="E3413">
        <v>5</v>
      </c>
    </row>
    <row r="3414" spans="1:5">
      <c r="A3414" t="str">
        <f>VLOOKUP(C3414,Nomen2!$A$1:$E$34,2,0)</f>
        <v>BASSIN DU NORD-COTENTIN</v>
      </c>
      <c r="B3414">
        <f>VLOOKUP(C3414,Nomen2!$A$1:$E$34,3,0)</f>
        <v>28122</v>
      </c>
      <c r="C3414">
        <v>2822</v>
      </c>
      <c r="D3414" t="s">
        <v>261</v>
      </c>
      <c r="E3414">
        <v>5</v>
      </c>
    </row>
    <row r="3415" spans="1:5">
      <c r="A3415" t="str">
        <f>VLOOKUP(C3415,Nomen2!$A$1:$E$34,2,0)</f>
        <v>BASSIN DU NORD-COTENTIN</v>
      </c>
      <c r="B3415">
        <f>VLOOKUP(C3415,Nomen2!$A$1:$E$34,3,0)</f>
        <v>28122</v>
      </c>
      <c r="C3415">
        <v>2822</v>
      </c>
      <c r="D3415" t="s">
        <v>242</v>
      </c>
      <c r="E3415">
        <v>5</v>
      </c>
    </row>
    <row r="3416" spans="1:5">
      <c r="A3416" t="str">
        <f>VLOOKUP(C3416,Nomen2!$A$1:$E$34,2,0)</f>
        <v>BASSIN DU NORD-COTENTIN</v>
      </c>
      <c r="B3416">
        <f>VLOOKUP(C3416,Nomen2!$A$1:$E$34,3,0)</f>
        <v>28122</v>
      </c>
      <c r="C3416">
        <v>2822</v>
      </c>
      <c r="D3416" t="s">
        <v>288</v>
      </c>
      <c r="E3416">
        <v>5</v>
      </c>
    </row>
    <row r="3417" spans="1:5">
      <c r="A3417" t="str">
        <f>VLOOKUP(C3417,Nomen2!$A$1:$E$34,2,0)</f>
        <v>BASSIN DU NORD-COTENTIN</v>
      </c>
      <c r="B3417">
        <f>VLOOKUP(C3417,Nomen2!$A$1:$E$34,3,0)</f>
        <v>28122</v>
      </c>
      <c r="C3417">
        <v>2822</v>
      </c>
      <c r="D3417" t="s">
        <v>205</v>
      </c>
      <c r="E3417">
        <v>5</v>
      </c>
    </row>
    <row r="3418" spans="1:5">
      <c r="A3418" t="str">
        <f>VLOOKUP(C3418,Nomen2!$A$1:$E$34,2,0)</f>
        <v>BASSIN DU NORD-COTENTIN</v>
      </c>
      <c r="B3418">
        <f>VLOOKUP(C3418,Nomen2!$A$1:$E$34,3,0)</f>
        <v>28122</v>
      </c>
      <c r="C3418">
        <v>2822</v>
      </c>
      <c r="D3418" t="s">
        <v>324</v>
      </c>
      <c r="E3418">
        <v>5</v>
      </c>
    </row>
    <row r="3419" spans="1:5">
      <c r="A3419" t="str">
        <f>VLOOKUP(C3419,Nomen2!$A$1:$E$34,2,0)</f>
        <v>BASSIN DU NORD-COTENTIN</v>
      </c>
      <c r="B3419">
        <f>VLOOKUP(C3419,Nomen2!$A$1:$E$34,3,0)</f>
        <v>28122</v>
      </c>
      <c r="C3419">
        <v>2822</v>
      </c>
      <c r="D3419" t="s">
        <v>209</v>
      </c>
      <c r="E3419">
        <v>5</v>
      </c>
    </row>
    <row r="3420" spans="1:5">
      <c r="A3420" t="str">
        <f>VLOOKUP(C3420,Nomen2!$A$1:$E$34,2,0)</f>
        <v>BASSIN DU NORD-COTENTIN</v>
      </c>
      <c r="B3420">
        <f>VLOOKUP(C3420,Nomen2!$A$1:$E$34,3,0)</f>
        <v>28122</v>
      </c>
      <c r="C3420">
        <v>2822</v>
      </c>
      <c r="D3420" t="s">
        <v>256</v>
      </c>
      <c r="E3420">
        <v>4</v>
      </c>
    </row>
    <row r="3421" spans="1:5">
      <c r="A3421" t="str">
        <f>VLOOKUP(C3421,Nomen2!$A$1:$E$34,2,0)</f>
        <v>BASSIN DU NORD-COTENTIN</v>
      </c>
      <c r="B3421">
        <f>VLOOKUP(C3421,Nomen2!$A$1:$E$34,3,0)</f>
        <v>28122</v>
      </c>
      <c r="C3421">
        <v>2822</v>
      </c>
      <c r="D3421" t="s">
        <v>488</v>
      </c>
      <c r="E3421">
        <v>4</v>
      </c>
    </row>
    <row r="3422" spans="1:5">
      <c r="A3422" t="str">
        <f>VLOOKUP(C3422,Nomen2!$A$1:$E$34,2,0)</f>
        <v>BASSIN DU NORD-COTENTIN</v>
      </c>
      <c r="B3422">
        <f>VLOOKUP(C3422,Nomen2!$A$1:$E$34,3,0)</f>
        <v>28122</v>
      </c>
      <c r="C3422">
        <v>2822</v>
      </c>
      <c r="D3422" t="s">
        <v>285</v>
      </c>
      <c r="E3422">
        <v>4</v>
      </c>
    </row>
    <row r="3423" spans="1:5">
      <c r="A3423" t="str">
        <f>VLOOKUP(C3423,Nomen2!$A$1:$E$34,2,0)</f>
        <v>BASSIN DU NORD-COTENTIN</v>
      </c>
      <c r="B3423">
        <f>VLOOKUP(C3423,Nomen2!$A$1:$E$34,3,0)</f>
        <v>28122</v>
      </c>
      <c r="C3423">
        <v>2822</v>
      </c>
      <c r="D3423" t="s">
        <v>332</v>
      </c>
      <c r="E3423">
        <v>4</v>
      </c>
    </row>
    <row r="3424" spans="1:5">
      <c r="A3424" t="str">
        <f>VLOOKUP(C3424,Nomen2!$A$1:$E$34,2,0)</f>
        <v>BASSIN DU NORD-COTENTIN</v>
      </c>
      <c r="B3424">
        <f>VLOOKUP(C3424,Nomen2!$A$1:$E$34,3,0)</f>
        <v>28122</v>
      </c>
      <c r="C3424">
        <v>2822</v>
      </c>
      <c r="D3424" t="s">
        <v>445</v>
      </c>
      <c r="E3424">
        <v>4</v>
      </c>
    </row>
    <row r="3425" spans="1:5">
      <c r="A3425" t="str">
        <f>VLOOKUP(C3425,Nomen2!$A$1:$E$34,2,0)</f>
        <v>BASSIN DU NORD-COTENTIN</v>
      </c>
      <c r="B3425">
        <f>VLOOKUP(C3425,Nomen2!$A$1:$E$34,3,0)</f>
        <v>28122</v>
      </c>
      <c r="C3425">
        <v>2822</v>
      </c>
      <c r="D3425" t="s">
        <v>252</v>
      </c>
      <c r="E3425">
        <v>4</v>
      </c>
    </row>
    <row r="3426" spans="1:5">
      <c r="A3426" t="str">
        <f>VLOOKUP(C3426,Nomen2!$A$1:$E$34,2,0)</f>
        <v>BASSIN DU NORD-COTENTIN</v>
      </c>
      <c r="B3426">
        <f>VLOOKUP(C3426,Nomen2!$A$1:$E$34,3,0)</f>
        <v>28122</v>
      </c>
      <c r="C3426">
        <v>2822</v>
      </c>
      <c r="D3426" t="s">
        <v>280</v>
      </c>
      <c r="E3426">
        <v>4</v>
      </c>
    </row>
    <row r="3427" spans="1:5">
      <c r="A3427" t="str">
        <f>VLOOKUP(C3427,Nomen2!$A$1:$E$34,2,0)</f>
        <v>BASSIN DU NORD-COTENTIN</v>
      </c>
      <c r="B3427">
        <f>VLOOKUP(C3427,Nomen2!$A$1:$E$34,3,0)</f>
        <v>28122</v>
      </c>
      <c r="C3427">
        <v>2822</v>
      </c>
      <c r="D3427" t="s">
        <v>253</v>
      </c>
      <c r="E3427">
        <v>4</v>
      </c>
    </row>
    <row r="3428" spans="1:5">
      <c r="A3428" t="str">
        <f>VLOOKUP(C3428,Nomen2!$A$1:$E$34,2,0)</f>
        <v>BASSIN DU NORD-COTENTIN</v>
      </c>
      <c r="B3428">
        <f>VLOOKUP(C3428,Nomen2!$A$1:$E$34,3,0)</f>
        <v>28122</v>
      </c>
      <c r="C3428">
        <v>2822</v>
      </c>
      <c r="D3428" t="s">
        <v>243</v>
      </c>
      <c r="E3428">
        <v>4</v>
      </c>
    </row>
    <row r="3429" spans="1:5">
      <c r="A3429" t="str">
        <f>VLOOKUP(C3429,Nomen2!$A$1:$E$34,2,0)</f>
        <v>BASSIN DU NORD-COTENTIN</v>
      </c>
      <c r="B3429">
        <f>VLOOKUP(C3429,Nomen2!$A$1:$E$34,3,0)</f>
        <v>28122</v>
      </c>
      <c r="C3429">
        <v>2822</v>
      </c>
      <c r="D3429" t="s">
        <v>292</v>
      </c>
      <c r="E3429">
        <v>3</v>
      </c>
    </row>
    <row r="3430" spans="1:5">
      <c r="A3430" t="str">
        <f>VLOOKUP(C3430,Nomen2!$A$1:$E$34,2,0)</f>
        <v>BASSIN DU NORD-COTENTIN</v>
      </c>
      <c r="B3430">
        <f>VLOOKUP(C3430,Nomen2!$A$1:$E$34,3,0)</f>
        <v>28122</v>
      </c>
      <c r="C3430">
        <v>2822</v>
      </c>
      <c r="D3430" t="s">
        <v>222</v>
      </c>
      <c r="E3430">
        <v>3</v>
      </c>
    </row>
    <row r="3431" spans="1:5">
      <c r="A3431" t="str">
        <f>VLOOKUP(C3431,Nomen2!$A$1:$E$34,2,0)</f>
        <v>BASSIN DU NORD-COTENTIN</v>
      </c>
      <c r="B3431">
        <f>VLOOKUP(C3431,Nomen2!$A$1:$E$34,3,0)</f>
        <v>28122</v>
      </c>
      <c r="C3431">
        <v>2822</v>
      </c>
      <c r="D3431" t="s">
        <v>226</v>
      </c>
      <c r="E3431">
        <v>3</v>
      </c>
    </row>
    <row r="3432" spans="1:5">
      <c r="A3432" t="str">
        <f>VLOOKUP(C3432,Nomen2!$A$1:$E$34,2,0)</f>
        <v>BASSIN DU NORD-COTENTIN</v>
      </c>
      <c r="B3432">
        <f>VLOOKUP(C3432,Nomen2!$A$1:$E$34,3,0)</f>
        <v>28122</v>
      </c>
      <c r="C3432">
        <v>2822</v>
      </c>
      <c r="D3432" t="s">
        <v>498</v>
      </c>
      <c r="E3432">
        <v>3</v>
      </c>
    </row>
    <row r="3433" spans="1:5">
      <c r="A3433" t="str">
        <f>VLOOKUP(C3433,Nomen2!$A$1:$E$34,2,0)</f>
        <v>BASSIN DU NORD-COTENTIN</v>
      </c>
      <c r="B3433">
        <f>VLOOKUP(C3433,Nomen2!$A$1:$E$34,3,0)</f>
        <v>28122</v>
      </c>
      <c r="C3433">
        <v>2822</v>
      </c>
      <c r="D3433" t="s">
        <v>403</v>
      </c>
      <c r="E3433">
        <v>3</v>
      </c>
    </row>
    <row r="3434" spans="1:5">
      <c r="A3434" t="str">
        <f>VLOOKUP(C3434,Nomen2!$A$1:$E$34,2,0)</f>
        <v>BASSIN DU NORD-COTENTIN</v>
      </c>
      <c r="B3434">
        <f>VLOOKUP(C3434,Nomen2!$A$1:$E$34,3,0)</f>
        <v>28122</v>
      </c>
      <c r="C3434">
        <v>2822</v>
      </c>
      <c r="D3434" t="s">
        <v>344</v>
      </c>
      <c r="E3434">
        <v>3</v>
      </c>
    </row>
    <row r="3435" spans="1:5">
      <c r="A3435" t="str">
        <f>VLOOKUP(C3435,Nomen2!$A$1:$E$34,2,0)</f>
        <v>BASSIN DU NORD-COTENTIN</v>
      </c>
      <c r="B3435">
        <f>VLOOKUP(C3435,Nomen2!$A$1:$E$34,3,0)</f>
        <v>28122</v>
      </c>
      <c r="C3435">
        <v>2822</v>
      </c>
      <c r="D3435" t="s">
        <v>233</v>
      </c>
      <c r="E3435">
        <v>3</v>
      </c>
    </row>
    <row r="3436" spans="1:5">
      <c r="A3436" t="str">
        <f>VLOOKUP(C3436,Nomen2!$A$1:$E$34,2,0)</f>
        <v>BASSIN DU NORD-COTENTIN</v>
      </c>
      <c r="B3436">
        <f>VLOOKUP(C3436,Nomen2!$A$1:$E$34,3,0)</f>
        <v>28122</v>
      </c>
      <c r="C3436">
        <v>2822</v>
      </c>
      <c r="D3436" t="s">
        <v>218</v>
      </c>
      <c r="E3436">
        <v>3</v>
      </c>
    </row>
    <row r="3437" spans="1:5">
      <c r="A3437" t="str">
        <f>VLOOKUP(C3437,Nomen2!$A$1:$E$34,2,0)</f>
        <v>BASSIN DU NORD-COTENTIN</v>
      </c>
      <c r="B3437">
        <f>VLOOKUP(C3437,Nomen2!$A$1:$E$34,3,0)</f>
        <v>28122</v>
      </c>
      <c r="C3437">
        <v>2822</v>
      </c>
      <c r="D3437" t="s">
        <v>506</v>
      </c>
      <c r="E3437">
        <v>3</v>
      </c>
    </row>
    <row r="3438" spans="1:5">
      <c r="A3438" t="str">
        <f>VLOOKUP(C3438,Nomen2!$A$1:$E$34,2,0)</f>
        <v>BASSIN DU NORD-COTENTIN</v>
      </c>
      <c r="B3438">
        <f>VLOOKUP(C3438,Nomen2!$A$1:$E$34,3,0)</f>
        <v>28122</v>
      </c>
      <c r="C3438">
        <v>2822</v>
      </c>
      <c r="D3438" t="s">
        <v>236</v>
      </c>
      <c r="E3438">
        <v>3</v>
      </c>
    </row>
    <row r="3439" spans="1:5">
      <c r="A3439" t="str">
        <f>VLOOKUP(C3439,Nomen2!$A$1:$E$34,2,0)</f>
        <v>BASSIN DU NORD-COTENTIN</v>
      </c>
      <c r="B3439">
        <f>VLOOKUP(C3439,Nomen2!$A$1:$E$34,3,0)</f>
        <v>28122</v>
      </c>
      <c r="C3439">
        <v>2822</v>
      </c>
      <c r="D3439" t="s">
        <v>214</v>
      </c>
      <c r="E3439">
        <v>3</v>
      </c>
    </row>
    <row r="3440" spans="1:5">
      <c r="A3440" t="str">
        <f>VLOOKUP(C3440,Nomen2!$A$1:$E$34,2,0)</f>
        <v>BASSIN DU NORD-COTENTIN</v>
      </c>
      <c r="B3440">
        <f>VLOOKUP(C3440,Nomen2!$A$1:$E$34,3,0)</f>
        <v>28122</v>
      </c>
      <c r="C3440">
        <v>2822</v>
      </c>
      <c r="D3440" t="s">
        <v>376</v>
      </c>
      <c r="E3440">
        <v>3</v>
      </c>
    </row>
    <row r="3441" spans="1:5">
      <c r="A3441" t="str">
        <f>VLOOKUP(C3441,Nomen2!$A$1:$E$34,2,0)</f>
        <v>BASSIN DU NORD-COTENTIN</v>
      </c>
      <c r="B3441">
        <f>VLOOKUP(C3441,Nomen2!$A$1:$E$34,3,0)</f>
        <v>28122</v>
      </c>
      <c r="C3441">
        <v>2822</v>
      </c>
      <c r="D3441" t="s">
        <v>246</v>
      </c>
      <c r="E3441">
        <v>3</v>
      </c>
    </row>
    <row r="3442" spans="1:5">
      <c r="A3442" t="str">
        <f>VLOOKUP(C3442,Nomen2!$A$1:$E$34,2,0)</f>
        <v>BASSIN DU NORD-COTENTIN</v>
      </c>
      <c r="B3442">
        <f>VLOOKUP(C3442,Nomen2!$A$1:$E$34,3,0)</f>
        <v>28122</v>
      </c>
      <c r="C3442">
        <v>2822</v>
      </c>
      <c r="D3442" t="s">
        <v>283</v>
      </c>
      <c r="E3442">
        <v>3</v>
      </c>
    </row>
    <row r="3443" spans="1:5">
      <c r="A3443" t="str">
        <f>VLOOKUP(C3443,Nomen2!$A$1:$E$34,2,0)</f>
        <v>BASSIN DU NORD-COTENTIN</v>
      </c>
      <c r="B3443">
        <f>VLOOKUP(C3443,Nomen2!$A$1:$E$34,3,0)</f>
        <v>28122</v>
      </c>
      <c r="C3443">
        <v>2822</v>
      </c>
      <c r="D3443" t="s">
        <v>274</v>
      </c>
      <c r="E3443">
        <v>3</v>
      </c>
    </row>
    <row r="3444" spans="1:5">
      <c r="A3444" t="str">
        <f>VLOOKUP(C3444,Nomen2!$A$1:$E$34,2,0)</f>
        <v>BASSIN DU NORD-COTENTIN</v>
      </c>
      <c r="B3444">
        <f>VLOOKUP(C3444,Nomen2!$A$1:$E$34,3,0)</f>
        <v>28122</v>
      </c>
      <c r="C3444">
        <v>2822</v>
      </c>
      <c r="D3444" t="s">
        <v>287</v>
      </c>
      <c r="E3444">
        <v>3</v>
      </c>
    </row>
    <row r="3445" spans="1:5">
      <c r="A3445" t="str">
        <f>VLOOKUP(C3445,Nomen2!$A$1:$E$34,2,0)</f>
        <v>BASSIN DU NORD-COTENTIN</v>
      </c>
      <c r="B3445">
        <f>VLOOKUP(C3445,Nomen2!$A$1:$E$34,3,0)</f>
        <v>28122</v>
      </c>
      <c r="C3445">
        <v>2822</v>
      </c>
      <c r="D3445" t="s">
        <v>318</v>
      </c>
      <c r="E3445">
        <v>3</v>
      </c>
    </row>
    <row r="3446" spans="1:5">
      <c r="A3446" t="str">
        <f>VLOOKUP(C3446,Nomen2!$A$1:$E$34,2,0)</f>
        <v>BASSIN DU NORD-COTENTIN</v>
      </c>
      <c r="B3446">
        <f>VLOOKUP(C3446,Nomen2!$A$1:$E$34,3,0)</f>
        <v>28122</v>
      </c>
      <c r="C3446">
        <v>2822</v>
      </c>
      <c r="D3446" t="s">
        <v>297</v>
      </c>
      <c r="E3446">
        <v>3</v>
      </c>
    </row>
    <row r="3447" spans="1:5">
      <c r="A3447" t="str">
        <f>VLOOKUP(C3447,Nomen2!$A$1:$E$34,2,0)</f>
        <v>BASSIN DU NORD-COTENTIN</v>
      </c>
      <c r="B3447">
        <f>VLOOKUP(C3447,Nomen2!$A$1:$E$34,3,0)</f>
        <v>28122</v>
      </c>
      <c r="C3447">
        <v>2822</v>
      </c>
      <c r="D3447" t="s">
        <v>334</v>
      </c>
      <c r="E3447">
        <v>3</v>
      </c>
    </row>
    <row r="3448" spans="1:5">
      <c r="A3448" t="str">
        <f>VLOOKUP(C3448,Nomen2!$A$1:$E$34,2,0)</f>
        <v>BASSIN DU NORD-COTENTIN</v>
      </c>
      <c r="B3448">
        <f>VLOOKUP(C3448,Nomen2!$A$1:$E$34,3,0)</f>
        <v>28122</v>
      </c>
      <c r="C3448">
        <v>2822</v>
      </c>
      <c r="D3448" t="s">
        <v>392</v>
      </c>
      <c r="E3448">
        <v>3</v>
      </c>
    </row>
    <row r="3449" spans="1:5">
      <c r="A3449" t="str">
        <f>VLOOKUP(C3449,Nomen2!$A$1:$E$34,2,0)</f>
        <v>BASSIN DU NORD-COTENTIN</v>
      </c>
      <c r="B3449">
        <f>VLOOKUP(C3449,Nomen2!$A$1:$E$34,3,0)</f>
        <v>28122</v>
      </c>
      <c r="C3449">
        <v>2822</v>
      </c>
      <c r="D3449" t="s">
        <v>244</v>
      </c>
      <c r="E3449">
        <v>3</v>
      </c>
    </row>
    <row r="3450" spans="1:5">
      <c r="A3450" t="str">
        <f>VLOOKUP(C3450,Nomen2!$A$1:$E$34,2,0)</f>
        <v>BASSIN DU NORD-COTENTIN</v>
      </c>
      <c r="B3450">
        <f>VLOOKUP(C3450,Nomen2!$A$1:$E$34,3,0)</f>
        <v>28122</v>
      </c>
      <c r="C3450">
        <v>2822</v>
      </c>
      <c r="D3450" t="s">
        <v>474</v>
      </c>
      <c r="E3450">
        <v>2</v>
      </c>
    </row>
    <row r="3451" spans="1:5">
      <c r="A3451" t="str">
        <f>VLOOKUP(C3451,Nomen2!$A$1:$E$34,2,0)</f>
        <v>BASSIN DU NORD-COTENTIN</v>
      </c>
      <c r="B3451">
        <f>VLOOKUP(C3451,Nomen2!$A$1:$E$34,3,0)</f>
        <v>28122</v>
      </c>
      <c r="C3451">
        <v>2822</v>
      </c>
      <c r="D3451" t="s">
        <v>476</v>
      </c>
      <c r="E3451">
        <v>2</v>
      </c>
    </row>
    <row r="3452" spans="1:5">
      <c r="A3452" t="str">
        <f>VLOOKUP(C3452,Nomen2!$A$1:$E$34,2,0)</f>
        <v>BASSIN DU NORD-COTENTIN</v>
      </c>
      <c r="B3452">
        <f>VLOOKUP(C3452,Nomen2!$A$1:$E$34,3,0)</f>
        <v>28122</v>
      </c>
      <c r="C3452">
        <v>2822</v>
      </c>
      <c r="D3452" t="s">
        <v>600</v>
      </c>
      <c r="E3452">
        <v>2</v>
      </c>
    </row>
    <row r="3453" spans="1:5">
      <c r="A3453" t="str">
        <f>VLOOKUP(C3453,Nomen2!$A$1:$E$34,2,0)</f>
        <v>BASSIN DU NORD-COTENTIN</v>
      </c>
      <c r="B3453">
        <f>VLOOKUP(C3453,Nomen2!$A$1:$E$34,3,0)</f>
        <v>28122</v>
      </c>
      <c r="C3453">
        <v>2822</v>
      </c>
      <c r="D3453" t="s">
        <v>339</v>
      </c>
      <c r="E3453">
        <v>2</v>
      </c>
    </row>
    <row r="3454" spans="1:5">
      <c r="A3454" t="str">
        <f>VLOOKUP(C3454,Nomen2!$A$1:$E$34,2,0)</f>
        <v>BASSIN DU NORD-COTENTIN</v>
      </c>
      <c r="B3454">
        <f>VLOOKUP(C3454,Nomen2!$A$1:$E$34,3,0)</f>
        <v>28122</v>
      </c>
      <c r="C3454">
        <v>2822</v>
      </c>
      <c r="D3454" t="s">
        <v>340</v>
      </c>
      <c r="E3454">
        <v>2</v>
      </c>
    </row>
    <row r="3455" spans="1:5">
      <c r="A3455" t="str">
        <f>VLOOKUP(C3455,Nomen2!$A$1:$E$34,2,0)</f>
        <v>BASSIN DU NORD-COTENTIN</v>
      </c>
      <c r="B3455">
        <f>VLOOKUP(C3455,Nomen2!$A$1:$E$34,3,0)</f>
        <v>28122</v>
      </c>
      <c r="C3455">
        <v>2822</v>
      </c>
      <c r="D3455" t="s">
        <v>426</v>
      </c>
      <c r="E3455">
        <v>2</v>
      </c>
    </row>
    <row r="3456" spans="1:5">
      <c r="A3456" t="str">
        <f>VLOOKUP(C3456,Nomen2!$A$1:$E$34,2,0)</f>
        <v>BASSIN DU NORD-COTENTIN</v>
      </c>
      <c r="B3456">
        <f>VLOOKUP(C3456,Nomen2!$A$1:$E$34,3,0)</f>
        <v>28122</v>
      </c>
      <c r="C3456">
        <v>2822</v>
      </c>
      <c r="D3456" t="s">
        <v>258</v>
      </c>
      <c r="E3456">
        <v>2</v>
      </c>
    </row>
    <row r="3457" spans="1:5">
      <c r="A3457" t="str">
        <f>VLOOKUP(C3457,Nomen2!$A$1:$E$34,2,0)</f>
        <v>BASSIN DU NORD-COTENTIN</v>
      </c>
      <c r="B3457">
        <f>VLOOKUP(C3457,Nomen2!$A$1:$E$34,3,0)</f>
        <v>28122</v>
      </c>
      <c r="C3457">
        <v>2822</v>
      </c>
      <c r="D3457" t="s">
        <v>276</v>
      </c>
      <c r="E3457">
        <v>2</v>
      </c>
    </row>
    <row r="3458" spans="1:5">
      <c r="A3458" t="str">
        <f>VLOOKUP(C3458,Nomen2!$A$1:$E$34,2,0)</f>
        <v>BASSIN DU NORD-COTENTIN</v>
      </c>
      <c r="B3458">
        <f>VLOOKUP(C3458,Nomen2!$A$1:$E$34,3,0)</f>
        <v>28122</v>
      </c>
      <c r="C3458">
        <v>2822</v>
      </c>
      <c r="D3458" t="s">
        <v>197</v>
      </c>
      <c r="E3458">
        <v>2</v>
      </c>
    </row>
    <row r="3459" spans="1:5">
      <c r="A3459" t="str">
        <f>VLOOKUP(C3459,Nomen2!$A$1:$E$34,2,0)</f>
        <v>BASSIN DU NORD-COTENTIN</v>
      </c>
      <c r="B3459">
        <f>VLOOKUP(C3459,Nomen2!$A$1:$E$34,3,0)</f>
        <v>28122</v>
      </c>
      <c r="C3459">
        <v>2822</v>
      </c>
      <c r="D3459" t="s">
        <v>293</v>
      </c>
      <c r="E3459">
        <v>2</v>
      </c>
    </row>
    <row r="3460" spans="1:5">
      <c r="A3460" t="str">
        <f>VLOOKUP(C3460,Nomen2!$A$1:$E$34,2,0)</f>
        <v>BASSIN DU NORD-COTENTIN</v>
      </c>
      <c r="B3460">
        <f>VLOOKUP(C3460,Nomen2!$A$1:$E$34,3,0)</f>
        <v>28122</v>
      </c>
      <c r="C3460">
        <v>2822</v>
      </c>
      <c r="D3460" t="s">
        <v>306</v>
      </c>
      <c r="E3460">
        <v>2</v>
      </c>
    </row>
    <row r="3461" spans="1:5">
      <c r="A3461" t="str">
        <f>VLOOKUP(C3461,Nomen2!$A$1:$E$34,2,0)</f>
        <v>BASSIN DU NORD-COTENTIN</v>
      </c>
      <c r="B3461">
        <f>VLOOKUP(C3461,Nomen2!$A$1:$E$34,3,0)</f>
        <v>28122</v>
      </c>
      <c r="C3461">
        <v>2822</v>
      </c>
      <c r="D3461" t="s">
        <v>436</v>
      </c>
      <c r="E3461">
        <v>2</v>
      </c>
    </row>
    <row r="3462" spans="1:5">
      <c r="A3462" t="str">
        <f>VLOOKUP(C3462,Nomen2!$A$1:$E$34,2,0)</f>
        <v>BASSIN DU NORD-COTENTIN</v>
      </c>
      <c r="B3462">
        <f>VLOOKUP(C3462,Nomen2!$A$1:$E$34,3,0)</f>
        <v>28122</v>
      </c>
      <c r="C3462">
        <v>2822</v>
      </c>
      <c r="D3462" t="s">
        <v>622</v>
      </c>
      <c r="E3462">
        <v>2</v>
      </c>
    </row>
    <row r="3463" spans="1:5">
      <c r="A3463" t="str">
        <f>VLOOKUP(C3463,Nomen2!$A$1:$E$34,2,0)</f>
        <v>BASSIN DU NORD-COTENTIN</v>
      </c>
      <c r="B3463">
        <f>VLOOKUP(C3463,Nomen2!$A$1:$E$34,3,0)</f>
        <v>28122</v>
      </c>
      <c r="C3463">
        <v>2822</v>
      </c>
      <c r="D3463" t="s">
        <v>265</v>
      </c>
      <c r="E3463">
        <v>2</v>
      </c>
    </row>
    <row r="3464" spans="1:5">
      <c r="A3464" t="str">
        <f>VLOOKUP(C3464,Nomen2!$A$1:$E$34,2,0)</f>
        <v>BASSIN DU NORD-COTENTIN</v>
      </c>
      <c r="B3464">
        <f>VLOOKUP(C3464,Nomen2!$A$1:$E$34,3,0)</f>
        <v>28122</v>
      </c>
      <c r="C3464">
        <v>2822</v>
      </c>
      <c r="D3464" t="s">
        <v>437</v>
      </c>
      <c r="E3464">
        <v>2</v>
      </c>
    </row>
    <row r="3465" spans="1:5">
      <c r="A3465" t="str">
        <f>VLOOKUP(C3465,Nomen2!$A$1:$E$34,2,0)</f>
        <v>BASSIN DU NORD-COTENTIN</v>
      </c>
      <c r="B3465">
        <f>VLOOKUP(C3465,Nomen2!$A$1:$E$34,3,0)</f>
        <v>28122</v>
      </c>
      <c r="C3465">
        <v>2822</v>
      </c>
      <c r="D3465" t="s">
        <v>225</v>
      </c>
      <c r="E3465">
        <v>2</v>
      </c>
    </row>
    <row r="3466" spans="1:5">
      <c r="A3466" t="str">
        <f>VLOOKUP(C3466,Nomen2!$A$1:$E$34,2,0)</f>
        <v>BASSIN DU NORD-COTENTIN</v>
      </c>
      <c r="B3466">
        <f>VLOOKUP(C3466,Nomen2!$A$1:$E$34,3,0)</f>
        <v>28122</v>
      </c>
      <c r="C3466">
        <v>2822</v>
      </c>
      <c r="D3466" t="s">
        <v>315</v>
      </c>
      <c r="E3466">
        <v>2</v>
      </c>
    </row>
    <row r="3467" spans="1:5">
      <c r="A3467" t="str">
        <f>VLOOKUP(C3467,Nomen2!$A$1:$E$34,2,0)</f>
        <v>BASSIN DU NORD-COTENTIN</v>
      </c>
      <c r="B3467">
        <f>VLOOKUP(C3467,Nomen2!$A$1:$E$34,3,0)</f>
        <v>28122</v>
      </c>
      <c r="C3467">
        <v>2822</v>
      </c>
      <c r="D3467" t="s">
        <v>294</v>
      </c>
      <c r="E3467">
        <v>2</v>
      </c>
    </row>
    <row r="3468" spans="1:5">
      <c r="A3468" t="str">
        <f>VLOOKUP(C3468,Nomen2!$A$1:$E$34,2,0)</f>
        <v>BASSIN DU NORD-COTENTIN</v>
      </c>
      <c r="B3468">
        <f>VLOOKUP(C3468,Nomen2!$A$1:$E$34,3,0)</f>
        <v>28122</v>
      </c>
      <c r="C3468">
        <v>2822</v>
      </c>
      <c r="D3468" t="s">
        <v>259</v>
      </c>
      <c r="E3468">
        <v>2</v>
      </c>
    </row>
    <row r="3469" spans="1:5">
      <c r="A3469" t="str">
        <f>VLOOKUP(C3469,Nomen2!$A$1:$E$34,2,0)</f>
        <v>BASSIN DU NORD-COTENTIN</v>
      </c>
      <c r="B3469">
        <f>VLOOKUP(C3469,Nomen2!$A$1:$E$34,3,0)</f>
        <v>28122</v>
      </c>
      <c r="C3469">
        <v>2822</v>
      </c>
      <c r="D3469" t="s">
        <v>372</v>
      </c>
      <c r="E3469">
        <v>2</v>
      </c>
    </row>
    <row r="3470" spans="1:5">
      <c r="A3470" t="str">
        <f>VLOOKUP(C3470,Nomen2!$A$1:$E$34,2,0)</f>
        <v>BASSIN DU NORD-COTENTIN</v>
      </c>
      <c r="B3470">
        <f>VLOOKUP(C3470,Nomen2!$A$1:$E$34,3,0)</f>
        <v>28122</v>
      </c>
      <c r="C3470">
        <v>2822</v>
      </c>
      <c r="D3470" t="s">
        <v>234</v>
      </c>
      <c r="E3470">
        <v>2</v>
      </c>
    </row>
    <row r="3471" spans="1:5">
      <c r="A3471" t="str">
        <f>VLOOKUP(C3471,Nomen2!$A$1:$E$34,2,0)</f>
        <v>BASSIN DU NORD-COTENTIN</v>
      </c>
      <c r="B3471">
        <f>VLOOKUP(C3471,Nomen2!$A$1:$E$34,3,0)</f>
        <v>28122</v>
      </c>
      <c r="C3471">
        <v>2822</v>
      </c>
      <c r="D3471" t="s">
        <v>249</v>
      </c>
      <c r="E3471">
        <v>2</v>
      </c>
    </row>
    <row r="3472" spans="1:5">
      <c r="A3472" t="str">
        <f>VLOOKUP(C3472,Nomen2!$A$1:$E$34,2,0)</f>
        <v>BASSIN DU NORD-COTENTIN</v>
      </c>
      <c r="B3472">
        <f>VLOOKUP(C3472,Nomen2!$A$1:$E$34,3,0)</f>
        <v>28122</v>
      </c>
      <c r="C3472">
        <v>2822</v>
      </c>
      <c r="D3472" t="s">
        <v>299</v>
      </c>
      <c r="E3472">
        <v>2</v>
      </c>
    </row>
    <row r="3473" spans="1:5">
      <c r="A3473" t="str">
        <f>VLOOKUP(C3473,Nomen2!$A$1:$E$34,2,0)</f>
        <v>BASSIN DU NORD-COTENTIN</v>
      </c>
      <c r="B3473">
        <f>VLOOKUP(C3473,Nomen2!$A$1:$E$34,3,0)</f>
        <v>28122</v>
      </c>
      <c r="C3473">
        <v>2822</v>
      </c>
      <c r="D3473" t="s">
        <v>273</v>
      </c>
      <c r="E3473">
        <v>2</v>
      </c>
    </row>
    <row r="3474" spans="1:5">
      <c r="A3474" t="str">
        <f>VLOOKUP(C3474,Nomen2!$A$1:$E$34,2,0)</f>
        <v>BASSIN DU NORD-COTENTIN</v>
      </c>
      <c r="B3474">
        <f>VLOOKUP(C3474,Nomen2!$A$1:$E$34,3,0)</f>
        <v>28122</v>
      </c>
      <c r="C3474">
        <v>2822</v>
      </c>
      <c r="D3474" t="s">
        <v>378</v>
      </c>
      <c r="E3474">
        <v>2</v>
      </c>
    </row>
    <row r="3475" spans="1:5">
      <c r="A3475" t="str">
        <f>VLOOKUP(C3475,Nomen2!$A$1:$E$34,2,0)</f>
        <v>BASSIN DU NORD-COTENTIN</v>
      </c>
      <c r="B3475">
        <f>VLOOKUP(C3475,Nomen2!$A$1:$E$34,3,0)</f>
        <v>28122</v>
      </c>
      <c r="C3475">
        <v>2822</v>
      </c>
      <c r="D3475" t="s">
        <v>518</v>
      </c>
      <c r="E3475">
        <v>2</v>
      </c>
    </row>
    <row r="3476" spans="1:5">
      <c r="A3476" t="str">
        <f>VLOOKUP(C3476,Nomen2!$A$1:$E$34,2,0)</f>
        <v>BASSIN DU NORD-COTENTIN</v>
      </c>
      <c r="B3476">
        <f>VLOOKUP(C3476,Nomen2!$A$1:$E$34,3,0)</f>
        <v>28122</v>
      </c>
      <c r="C3476">
        <v>2822</v>
      </c>
      <c r="D3476" t="s">
        <v>520</v>
      </c>
      <c r="E3476">
        <v>2</v>
      </c>
    </row>
    <row r="3477" spans="1:5">
      <c r="A3477" t="str">
        <f>VLOOKUP(C3477,Nomen2!$A$1:$E$34,2,0)</f>
        <v>BASSIN DU NORD-COTENTIN</v>
      </c>
      <c r="B3477">
        <f>VLOOKUP(C3477,Nomen2!$A$1:$E$34,3,0)</f>
        <v>28122</v>
      </c>
      <c r="C3477">
        <v>2822</v>
      </c>
      <c r="D3477" t="s">
        <v>452</v>
      </c>
      <c r="E3477">
        <v>2</v>
      </c>
    </row>
    <row r="3478" spans="1:5">
      <c r="A3478" t="str">
        <f>VLOOKUP(C3478,Nomen2!$A$1:$E$34,2,0)</f>
        <v>BASSIN DU NORD-COTENTIN</v>
      </c>
      <c r="B3478">
        <f>VLOOKUP(C3478,Nomen2!$A$1:$E$34,3,0)</f>
        <v>28122</v>
      </c>
      <c r="C3478">
        <v>2822</v>
      </c>
      <c r="D3478" t="s">
        <v>589</v>
      </c>
      <c r="E3478">
        <v>2</v>
      </c>
    </row>
    <row r="3479" spans="1:5">
      <c r="A3479" t="str">
        <f>VLOOKUP(C3479,Nomen2!$A$1:$E$34,2,0)</f>
        <v>BASSIN DU NORD-COTENTIN</v>
      </c>
      <c r="B3479">
        <f>VLOOKUP(C3479,Nomen2!$A$1:$E$34,3,0)</f>
        <v>28122</v>
      </c>
      <c r="C3479">
        <v>2822</v>
      </c>
      <c r="D3479" t="s">
        <v>231</v>
      </c>
      <c r="E3479">
        <v>2</v>
      </c>
    </row>
    <row r="3480" spans="1:5">
      <c r="A3480" t="str">
        <f>VLOOKUP(C3480,Nomen2!$A$1:$E$34,2,0)</f>
        <v>BASSIN DU NORD-COTENTIN</v>
      </c>
      <c r="B3480">
        <f>VLOOKUP(C3480,Nomen2!$A$1:$E$34,3,0)</f>
        <v>28122</v>
      </c>
      <c r="C3480">
        <v>2822</v>
      </c>
      <c r="D3480" t="s">
        <v>382</v>
      </c>
      <c r="E3480">
        <v>2</v>
      </c>
    </row>
    <row r="3481" spans="1:5">
      <c r="A3481" t="str">
        <f>VLOOKUP(C3481,Nomen2!$A$1:$E$34,2,0)</f>
        <v>BASSIN DU NORD-COTENTIN</v>
      </c>
      <c r="B3481">
        <f>VLOOKUP(C3481,Nomen2!$A$1:$E$34,3,0)</f>
        <v>28122</v>
      </c>
      <c r="C3481">
        <v>2822</v>
      </c>
      <c r="D3481" t="s">
        <v>316</v>
      </c>
      <c r="E3481">
        <v>2</v>
      </c>
    </row>
    <row r="3482" spans="1:5">
      <c r="A3482" t="str">
        <f>VLOOKUP(C3482,Nomen2!$A$1:$E$34,2,0)</f>
        <v>BASSIN DU NORD-COTENTIN</v>
      </c>
      <c r="B3482">
        <f>VLOOKUP(C3482,Nomen2!$A$1:$E$34,3,0)</f>
        <v>28122</v>
      </c>
      <c r="C3482">
        <v>2822</v>
      </c>
      <c r="D3482" t="s">
        <v>410</v>
      </c>
      <c r="E3482">
        <v>2</v>
      </c>
    </row>
    <row r="3483" spans="1:5">
      <c r="A3483" t="str">
        <f>VLOOKUP(C3483,Nomen2!$A$1:$E$34,2,0)</f>
        <v>BASSIN DU NORD-COTENTIN</v>
      </c>
      <c r="B3483">
        <f>VLOOKUP(C3483,Nomen2!$A$1:$E$34,3,0)</f>
        <v>28122</v>
      </c>
      <c r="C3483">
        <v>2822</v>
      </c>
      <c r="D3483" t="s">
        <v>296</v>
      </c>
      <c r="E3483">
        <v>2</v>
      </c>
    </row>
    <row r="3484" spans="1:5">
      <c r="A3484" t="str">
        <f>VLOOKUP(C3484,Nomen2!$A$1:$E$34,2,0)</f>
        <v>BASSIN DU NORD-COTENTIN</v>
      </c>
      <c r="B3484">
        <f>VLOOKUP(C3484,Nomen2!$A$1:$E$34,3,0)</f>
        <v>28122</v>
      </c>
      <c r="C3484">
        <v>2822</v>
      </c>
      <c r="D3484" t="s">
        <v>458</v>
      </c>
      <c r="E3484">
        <v>2</v>
      </c>
    </row>
    <row r="3485" spans="1:5">
      <c r="A3485" t="str">
        <f>VLOOKUP(C3485,Nomen2!$A$1:$E$34,2,0)</f>
        <v>BASSIN DU NORD-COTENTIN</v>
      </c>
      <c r="B3485">
        <f>VLOOKUP(C3485,Nomen2!$A$1:$E$34,3,0)</f>
        <v>28122</v>
      </c>
      <c r="C3485">
        <v>2822</v>
      </c>
      <c r="D3485" t="s">
        <v>302</v>
      </c>
      <c r="E3485">
        <v>2</v>
      </c>
    </row>
    <row r="3486" spans="1:5">
      <c r="A3486" t="str">
        <f>VLOOKUP(C3486,Nomen2!$A$1:$E$34,2,0)</f>
        <v>BASSIN DU NORD-COTENTIN</v>
      </c>
      <c r="B3486">
        <f>VLOOKUP(C3486,Nomen2!$A$1:$E$34,3,0)</f>
        <v>28122</v>
      </c>
      <c r="C3486">
        <v>2822</v>
      </c>
      <c r="D3486" t="s">
        <v>385</v>
      </c>
      <c r="E3486">
        <v>2</v>
      </c>
    </row>
    <row r="3487" spans="1:5">
      <c r="A3487" t="str">
        <f>VLOOKUP(C3487,Nomen2!$A$1:$E$34,2,0)</f>
        <v>BASSIN DU NORD-COTENTIN</v>
      </c>
      <c r="B3487">
        <f>VLOOKUP(C3487,Nomen2!$A$1:$E$34,3,0)</f>
        <v>28122</v>
      </c>
      <c r="C3487">
        <v>2822</v>
      </c>
      <c r="D3487" t="s">
        <v>267</v>
      </c>
      <c r="E3487">
        <v>2</v>
      </c>
    </row>
    <row r="3488" spans="1:5">
      <c r="A3488" t="str">
        <f>VLOOKUP(C3488,Nomen2!$A$1:$E$34,2,0)</f>
        <v>BASSIN DU NORD-COTENTIN</v>
      </c>
      <c r="B3488">
        <f>VLOOKUP(C3488,Nomen2!$A$1:$E$34,3,0)</f>
        <v>28122</v>
      </c>
      <c r="C3488">
        <v>2822</v>
      </c>
      <c r="D3488" t="s">
        <v>228</v>
      </c>
      <c r="E3488">
        <v>2</v>
      </c>
    </row>
    <row r="3489" spans="1:5">
      <c r="A3489" t="str">
        <f>VLOOKUP(C3489,Nomen2!$A$1:$E$34,2,0)</f>
        <v>BASSIN DU NORD-COTENTIN</v>
      </c>
      <c r="B3489">
        <f>VLOOKUP(C3489,Nomen2!$A$1:$E$34,3,0)</f>
        <v>28122</v>
      </c>
      <c r="C3489">
        <v>2822</v>
      </c>
      <c r="D3489" t="s">
        <v>248</v>
      </c>
      <c r="E3489">
        <v>2</v>
      </c>
    </row>
    <row r="3490" spans="1:5">
      <c r="A3490" t="str">
        <f>VLOOKUP(C3490,Nomen2!$A$1:$E$34,2,0)</f>
        <v>BASSIN DU NORD-COTENTIN</v>
      </c>
      <c r="B3490">
        <f>VLOOKUP(C3490,Nomen2!$A$1:$E$34,3,0)</f>
        <v>28122</v>
      </c>
      <c r="C3490">
        <v>2822</v>
      </c>
      <c r="D3490" t="s">
        <v>386</v>
      </c>
      <c r="E3490">
        <v>2</v>
      </c>
    </row>
    <row r="3491" spans="1:5">
      <c r="A3491" t="str">
        <f>VLOOKUP(C3491,Nomen2!$A$1:$E$34,2,0)</f>
        <v>BASSIN DU NORD-COTENTIN</v>
      </c>
      <c r="B3491">
        <f>VLOOKUP(C3491,Nomen2!$A$1:$E$34,3,0)</f>
        <v>28122</v>
      </c>
      <c r="C3491">
        <v>2822</v>
      </c>
      <c r="D3491" t="s">
        <v>464</v>
      </c>
      <c r="E3491">
        <v>2</v>
      </c>
    </row>
    <row r="3492" spans="1:5">
      <c r="A3492" t="str">
        <f>VLOOKUP(C3492,Nomen2!$A$1:$E$34,2,0)</f>
        <v>BASSIN DU NORD-COTENTIN</v>
      </c>
      <c r="B3492">
        <f>VLOOKUP(C3492,Nomen2!$A$1:$E$34,3,0)</f>
        <v>28122</v>
      </c>
      <c r="C3492">
        <v>2822</v>
      </c>
      <c r="D3492" t="s">
        <v>303</v>
      </c>
      <c r="E3492">
        <v>2</v>
      </c>
    </row>
    <row r="3493" spans="1:5">
      <c r="A3493" t="str">
        <f>VLOOKUP(C3493,Nomen2!$A$1:$E$34,2,0)</f>
        <v>BASSIN DU NORD-COTENTIN</v>
      </c>
      <c r="B3493">
        <f>VLOOKUP(C3493,Nomen2!$A$1:$E$34,3,0)</f>
        <v>28122</v>
      </c>
      <c r="C3493">
        <v>2822</v>
      </c>
      <c r="D3493" t="s">
        <v>320</v>
      </c>
      <c r="E3493">
        <v>2</v>
      </c>
    </row>
    <row r="3494" spans="1:5">
      <c r="A3494" t="str">
        <f>VLOOKUP(C3494,Nomen2!$A$1:$E$34,2,0)</f>
        <v>BASSIN DU NORD-COTENTIN</v>
      </c>
      <c r="B3494">
        <f>VLOOKUP(C3494,Nomen2!$A$1:$E$34,3,0)</f>
        <v>28122</v>
      </c>
      <c r="C3494">
        <v>2822</v>
      </c>
      <c r="D3494" t="s">
        <v>290</v>
      </c>
      <c r="E3494">
        <v>2</v>
      </c>
    </row>
    <row r="3495" spans="1:5">
      <c r="A3495" t="str">
        <f>VLOOKUP(C3495,Nomen2!$A$1:$E$34,2,0)</f>
        <v>BASSIN DU NORD-COTENTIN</v>
      </c>
      <c r="B3495">
        <f>VLOOKUP(C3495,Nomen2!$A$1:$E$34,3,0)</f>
        <v>28122</v>
      </c>
      <c r="C3495">
        <v>2822</v>
      </c>
      <c r="D3495" t="s">
        <v>262</v>
      </c>
      <c r="E3495">
        <v>2</v>
      </c>
    </row>
    <row r="3496" spans="1:5">
      <c r="A3496" t="str">
        <f>VLOOKUP(C3496,Nomen2!$A$1:$E$34,2,0)</f>
        <v>BASSIN DU NORD-COTENTIN</v>
      </c>
      <c r="B3496">
        <f>VLOOKUP(C3496,Nomen2!$A$1:$E$34,3,0)</f>
        <v>28122</v>
      </c>
      <c r="C3496">
        <v>2822</v>
      </c>
      <c r="D3496" t="s">
        <v>362</v>
      </c>
      <c r="E3496">
        <v>2</v>
      </c>
    </row>
    <row r="3497" spans="1:5">
      <c r="A3497" t="str">
        <f>VLOOKUP(C3497,Nomen2!$A$1:$E$34,2,0)</f>
        <v>BASSIN DU NORD-COTENTIN</v>
      </c>
      <c r="B3497">
        <f>VLOOKUP(C3497,Nomen2!$A$1:$E$34,3,0)</f>
        <v>28122</v>
      </c>
      <c r="C3497">
        <v>2822</v>
      </c>
      <c r="D3497" t="s">
        <v>338</v>
      </c>
      <c r="E3497">
        <v>2</v>
      </c>
    </row>
    <row r="3498" spans="1:5">
      <c r="A3498" t="str">
        <f>VLOOKUP(C3498,Nomen2!$A$1:$E$34,2,0)</f>
        <v>BASSIN DU NORD-COTENTIN</v>
      </c>
      <c r="B3498">
        <f>VLOOKUP(C3498,Nomen2!$A$1:$E$34,3,0)</f>
        <v>28122</v>
      </c>
      <c r="C3498">
        <v>2822</v>
      </c>
      <c r="D3498" t="s">
        <v>397</v>
      </c>
      <c r="E3498">
        <v>1</v>
      </c>
    </row>
    <row r="3499" spans="1:5">
      <c r="A3499" t="str">
        <f>VLOOKUP(C3499,Nomen2!$A$1:$E$34,2,0)</f>
        <v>BASSIN DU NORD-COTENTIN</v>
      </c>
      <c r="B3499">
        <f>VLOOKUP(C3499,Nomen2!$A$1:$E$34,3,0)</f>
        <v>28122</v>
      </c>
      <c r="C3499">
        <v>2822</v>
      </c>
      <c r="D3499" t="s">
        <v>423</v>
      </c>
      <c r="E3499">
        <v>1</v>
      </c>
    </row>
    <row r="3500" spans="1:5">
      <c r="A3500" t="str">
        <f>VLOOKUP(C3500,Nomen2!$A$1:$E$34,2,0)</f>
        <v>BASSIN DU NORD-COTENTIN</v>
      </c>
      <c r="B3500">
        <f>VLOOKUP(C3500,Nomen2!$A$1:$E$34,3,0)</f>
        <v>28122</v>
      </c>
      <c r="C3500">
        <v>2822</v>
      </c>
      <c r="D3500" t="s">
        <v>475</v>
      </c>
      <c r="E3500">
        <v>1</v>
      </c>
    </row>
    <row r="3501" spans="1:5">
      <c r="A3501" t="str">
        <f>VLOOKUP(C3501,Nomen2!$A$1:$E$34,2,0)</f>
        <v>BASSIN DU NORD-COTENTIN</v>
      </c>
      <c r="B3501">
        <f>VLOOKUP(C3501,Nomen2!$A$1:$E$34,3,0)</f>
        <v>28122</v>
      </c>
      <c r="C3501">
        <v>2822</v>
      </c>
      <c r="D3501" t="s">
        <v>424</v>
      </c>
      <c r="E3501">
        <v>1</v>
      </c>
    </row>
    <row r="3502" spans="1:5">
      <c r="A3502" t="str">
        <f>VLOOKUP(C3502,Nomen2!$A$1:$E$34,2,0)</f>
        <v>BASSIN DU NORD-COTENTIN</v>
      </c>
      <c r="B3502">
        <f>VLOOKUP(C3502,Nomen2!$A$1:$E$34,3,0)</f>
        <v>28122</v>
      </c>
      <c r="C3502">
        <v>2822</v>
      </c>
      <c r="D3502" t="s">
        <v>478</v>
      </c>
      <c r="E3502">
        <v>1</v>
      </c>
    </row>
    <row r="3503" spans="1:5">
      <c r="A3503" t="str">
        <f>VLOOKUP(C3503,Nomen2!$A$1:$E$34,2,0)</f>
        <v>BASSIN DU NORD-COTENTIN</v>
      </c>
      <c r="B3503">
        <f>VLOOKUP(C3503,Nomen2!$A$1:$E$34,3,0)</f>
        <v>28122</v>
      </c>
      <c r="C3503">
        <v>2822</v>
      </c>
      <c r="D3503" t="s">
        <v>629</v>
      </c>
      <c r="E3503">
        <v>1</v>
      </c>
    </row>
    <row r="3504" spans="1:5">
      <c r="A3504" t="str">
        <f>VLOOKUP(C3504,Nomen2!$A$1:$E$34,2,0)</f>
        <v>BASSIN DU NORD-COTENTIN</v>
      </c>
      <c r="B3504">
        <f>VLOOKUP(C3504,Nomen2!$A$1:$E$34,3,0)</f>
        <v>28122</v>
      </c>
      <c r="C3504">
        <v>2822</v>
      </c>
      <c r="D3504" t="s">
        <v>481</v>
      </c>
      <c r="E3504">
        <v>1</v>
      </c>
    </row>
    <row r="3505" spans="1:5">
      <c r="A3505" t="str">
        <f>VLOOKUP(C3505,Nomen2!$A$1:$E$34,2,0)</f>
        <v>BASSIN DU NORD-COTENTIN</v>
      </c>
      <c r="B3505">
        <f>VLOOKUP(C3505,Nomen2!$A$1:$E$34,3,0)</f>
        <v>28122</v>
      </c>
      <c r="C3505">
        <v>2822</v>
      </c>
      <c r="D3505" t="s">
        <v>601</v>
      </c>
      <c r="E3505">
        <v>1</v>
      </c>
    </row>
    <row r="3506" spans="1:5">
      <c r="A3506" t="str">
        <f>VLOOKUP(C3506,Nomen2!$A$1:$E$34,2,0)</f>
        <v>BASSIN DU NORD-COTENTIN</v>
      </c>
      <c r="B3506">
        <f>VLOOKUP(C3506,Nomen2!$A$1:$E$34,3,0)</f>
        <v>28122</v>
      </c>
      <c r="C3506">
        <v>2822</v>
      </c>
      <c r="D3506" t="s">
        <v>616</v>
      </c>
      <c r="E3506">
        <v>1</v>
      </c>
    </row>
    <row r="3507" spans="1:5">
      <c r="A3507" t="str">
        <f>VLOOKUP(C3507,Nomen2!$A$1:$E$34,2,0)</f>
        <v>BASSIN DU NORD-COTENTIN</v>
      </c>
      <c r="B3507">
        <f>VLOOKUP(C3507,Nomen2!$A$1:$E$34,3,0)</f>
        <v>28122</v>
      </c>
      <c r="C3507">
        <v>2822</v>
      </c>
      <c r="D3507" t="s">
        <v>326</v>
      </c>
      <c r="E3507">
        <v>1</v>
      </c>
    </row>
    <row r="3508" spans="1:5">
      <c r="A3508" t="str">
        <f>VLOOKUP(C3508,Nomen2!$A$1:$E$34,2,0)</f>
        <v>BASSIN DU NORD-COTENTIN</v>
      </c>
      <c r="B3508">
        <f>VLOOKUP(C3508,Nomen2!$A$1:$E$34,3,0)</f>
        <v>28122</v>
      </c>
      <c r="C3508">
        <v>2822</v>
      </c>
      <c r="D3508" t="s">
        <v>366</v>
      </c>
      <c r="E3508">
        <v>1</v>
      </c>
    </row>
    <row r="3509" spans="1:5">
      <c r="A3509" t="str">
        <f>VLOOKUP(C3509,Nomen2!$A$1:$E$34,2,0)</f>
        <v>BASSIN DU NORD-COTENTIN</v>
      </c>
      <c r="B3509">
        <f>VLOOKUP(C3509,Nomen2!$A$1:$E$34,3,0)</f>
        <v>28122</v>
      </c>
      <c r="C3509">
        <v>2822</v>
      </c>
      <c r="D3509" t="s">
        <v>321</v>
      </c>
      <c r="E3509">
        <v>1</v>
      </c>
    </row>
    <row r="3510" spans="1:5">
      <c r="A3510" t="str">
        <f>VLOOKUP(C3510,Nomen2!$A$1:$E$34,2,0)</f>
        <v>BASSIN DU NORD-COTENTIN</v>
      </c>
      <c r="B3510">
        <f>VLOOKUP(C3510,Nomen2!$A$1:$E$34,3,0)</f>
        <v>28122</v>
      </c>
      <c r="C3510">
        <v>2822</v>
      </c>
      <c r="D3510" t="s">
        <v>431</v>
      </c>
      <c r="E3510">
        <v>1</v>
      </c>
    </row>
    <row r="3511" spans="1:5">
      <c r="A3511" t="str">
        <f>VLOOKUP(C3511,Nomen2!$A$1:$E$34,2,0)</f>
        <v>BASSIN DU NORD-COTENTIN</v>
      </c>
      <c r="B3511">
        <f>VLOOKUP(C3511,Nomen2!$A$1:$E$34,3,0)</f>
        <v>28122</v>
      </c>
      <c r="C3511">
        <v>2822</v>
      </c>
      <c r="D3511" t="s">
        <v>210</v>
      </c>
      <c r="E3511">
        <v>1</v>
      </c>
    </row>
    <row r="3512" spans="1:5">
      <c r="A3512" t="str">
        <f>VLOOKUP(C3512,Nomen2!$A$1:$E$34,2,0)</f>
        <v>BASSIN DU NORD-COTENTIN</v>
      </c>
      <c r="B3512">
        <f>VLOOKUP(C3512,Nomen2!$A$1:$E$34,3,0)</f>
        <v>28122</v>
      </c>
      <c r="C3512">
        <v>2822</v>
      </c>
      <c r="D3512" t="s">
        <v>653</v>
      </c>
      <c r="E3512">
        <v>1</v>
      </c>
    </row>
    <row r="3513" spans="1:5">
      <c r="A3513" t="str">
        <f>VLOOKUP(C3513,Nomen2!$A$1:$E$34,2,0)</f>
        <v>BASSIN DU NORD-COTENTIN</v>
      </c>
      <c r="B3513">
        <f>VLOOKUP(C3513,Nomen2!$A$1:$E$34,3,0)</f>
        <v>28122</v>
      </c>
      <c r="C3513">
        <v>2822</v>
      </c>
      <c r="D3513" t="s">
        <v>311</v>
      </c>
      <c r="E3513">
        <v>1</v>
      </c>
    </row>
    <row r="3514" spans="1:5">
      <c r="A3514" t="str">
        <f>VLOOKUP(C3514,Nomen2!$A$1:$E$34,2,0)</f>
        <v>BASSIN DU NORD-COTENTIN</v>
      </c>
      <c r="B3514">
        <f>VLOOKUP(C3514,Nomen2!$A$1:$E$34,3,0)</f>
        <v>28122</v>
      </c>
      <c r="C3514">
        <v>2822</v>
      </c>
      <c r="D3514" t="s">
        <v>212</v>
      </c>
      <c r="E3514">
        <v>1</v>
      </c>
    </row>
    <row r="3515" spans="1:5">
      <c r="A3515" t="str">
        <f>VLOOKUP(C3515,Nomen2!$A$1:$E$34,2,0)</f>
        <v>BASSIN DU NORD-COTENTIN</v>
      </c>
      <c r="B3515">
        <f>VLOOKUP(C3515,Nomen2!$A$1:$E$34,3,0)</f>
        <v>28122</v>
      </c>
      <c r="C3515">
        <v>2822</v>
      </c>
      <c r="D3515" t="s">
        <v>342</v>
      </c>
      <c r="E3515">
        <v>1</v>
      </c>
    </row>
    <row r="3516" spans="1:5">
      <c r="A3516" t="str">
        <f>VLOOKUP(C3516,Nomen2!$A$1:$E$34,2,0)</f>
        <v>BASSIN DU NORD-COTENTIN</v>
      </c>
      <c r="B3516">
        <f>VLOOKUP(C3516,Nomen2!$A$1:$E$34,3,0)</f>
        <v>28122</v>
      </c>
      <c r="C3516">
        <v>2822</v>
      </c>
      <c r="D3516" t="s">
        <v>263</v>
      </c>
      <c r="E3516">
        <v>1</v>
      </c>
    </row>
    <row r="3517" spans="1:5">
      <c r="A3517" t="str">
        <f>VLOOKUP(C3517,Nomen2!$A$1:$E$34,2,0)</f>
        <v>BASSIN DU NORD-COTENTIN</v>
      </c>
      <c r="B3517">
        <f>VLOOKUP(C3517,Nomen2!$A$1:$E$34,3,0)</f>
        <v>28122</v>
      </c>
      <c r="C3517">
        <v>2822</v>
      </c>
      <c r="D3517" t="s">
        <v>322</v>
      </c>
      <c r="E3517">
        <v>1</v>
      </c>
    </row>
    <row r="3518" spans="1:5">
      <c r="A3518" t="str">
        <f>VLOOKUP(C3518,Nomen2!$A$1:$E$34,2,0)</f>
        <v>BASSIN DU NORD-COTENTIN</v>
      </c>
      <c r="B3518">
        <f>VLOOKUP(C3518,Nomen2!$A$1:$E$34,3,0)</f>
        <v>28122</v>
      </c>
      <c r="C3518">
        <v>2822</v>
      </c>
      <c r="D3518" t="s">
        <v>401</v>
      </c>
      <c r="E3518">
        <v>1</v>
      </c>
    </row>
    <row r="3519" spans="1:5">
      <c r="A3519" t="str">
        <f>VLOOKUP(C3519,Nomen2!$A$1:$E$34,2,0)</f>
        <v>BASSIN DU NORD-COTENTIN</v>
      </c>
      <c r="B3519">
        <f>VLOOKUP(C3519,Nomen2!$A$1:$E$34,3,0)</f>
        <v>28122</v>
      </c>
      <c r="C3519">
        <v>2822</v>
      </c>
      <c r="D3519" t="s">
        <v>239</v>
      </c>
      <c r="E3519">
        <v>1</v>
      </c>
    </row>
    <row r="3520" spans="1:5">
      <c r="A3520" t="str">
        <f>VLOOKUP(C3520,Nomen2!$A$1:$E$34,2,0)</f>
        <v>BASSIN DU NORD-COTENTIN</v>
      </c>
      <c r="B3520">
        <f>VLOOKUP(C3520,Nomen2!$A$1:$E$34,3,0)</f>
        <v>28122</v>
      </c>
      <c r="C3520">
        <v>2822</v>
      </c>
      <c r="D3520" t="s">
        <v>245</v>
      </c>
      <c r="E3520">
        <v>1</v>
      </c>
    </row>
    <row r="3521" spans="1:5">
      <c r="A3521" t="str">
        <f>VLOOKUP(C3521,Nomen2!$A$1:$E$34,2,0)</f>
        <v>BASSIN DU NORD-COTENTIN</v>
      </c>
      <c r="B3521">
        <f>VLOOKUP(C3521,Nomen2!$A$1:$E$34,3,0)</f>
        <v>28122</v>
      </c>
      <c r="C3521">
        <v>2822</v>
      </c>
      <c r="D3521" t="s">
        <v>224</v>
      </c>
      <c r="E3521">
        <v>1</v>
      </c>
    </row>
    <row r="3522" spans="1:5">
      <c r="A3522" t="str">
        <f>VLOOKUP(C3522,Nomen2!$A$1:$E$34,2,0)</f>
        <v>BASSIN DU NORD-COTENTIN</v>
      </c>
      <c r="B3522">
        <f>VLOOKUP(C3522,Nomen2!$A$1:$E$34,3,0)</f>
        <v>28122</v>
      </c>
      <c r="C3522">
        <v>2822</v>
      </c>
      <c r="D3522" t="s">
        <v>434</v>
      </c>
      <c r="E3522">
        <v>1</v>
      </c>
    </row>
    <row r="3523" spans="1:5">
      <c r="A3523" t="str">
        <f>VLOOKUP(C3523,Nomen2!$A$1:$E$34,2,0)</f>
        <v>BASSIN DU NORD-COTENTIN</v>
      </c>
      <c r="B3523">
        <f>VLOOKUP(C3523,Nomen2!$A$1:$E$34,3,0)</f>
        <v>28122</v>
      </c>
      <c r="C3523">
        <v>2822</v>
      </c>
      <c r="D3523" t="s">
        <v>630</v>
      </c>
      <c r="E3523">
        <v>1</v>
      </c>
    </row>
    <row r="3524" spans="1:5">
      <c r="A3524" t="str">
        <f>VLOOKUP(C3524,Nomen2!$A$1:$E$34,2,0)</f>
        <v>BASSIN DU NORD-COTENTIN</v>
      </c>
      <c r="B3524">
        <f>VLOOKUP(C3524,Nomen2!$A$1:$E$34,3,0)</f>
        <v>28122</v>
      </c>
      <c r="C3524">
        <v>2822</v>
      </c>
      <c r="D3524" t="s">
        <v>496</v>
      </c>
      <c r="E3524">
        <v>1</v>
      </c>
    </row>
    <row r="3525" spans="1:5">
      <c r="A3525" t="str">
        <f>VLOOKUP(C3525,Nomen2!$A$1:$E$34,2,0)</f>
        <v>BASSIN DU NORD-COTENTIN</v>
      </c>
      <c r="B3525">
        <f>VLOOKUP(C3525,Nomen2!$A$1:$E$34,3,0)</f>
        <v>28122</v>
      </c>
      <c r="C3525">
        <v>2822</v>
      </c>
      <c r="D3525" t="s">
        <v>435</v>
      </c>
      <c r="E3525">
        <v>1</v>
      </c>
    </row>
    <row r="3526" spans="1:5">
      <c r="A3526" t="str">
        <f>VLOOKUP(C3526,Nomen2!$A$1:$E$34,2,0)</f>
        <v>BASSIN DU NORD-COTENTIN</v>
      </c>
      <c r="B3526">
        <f>VLOOKUP(C3526,Nomen2!$A$1:$E$34,3,0)</f>
        <v>28122</v>
      </c>
      <c r="C3526">
        <v>2822</v>
      </c>
      <c r="D3526" t="s">
        <v>497</v>
      </c>
      <c r="E3526">
        <v>1</v>
      </c>
    </row>
    <row r="3527" spans="1:5">
      <c r="A3527" t="str">
        <f>VLOOKUP(C3527,Nomen2!$A$1:$E$34,2,0)</f>
        <v>BASSIN DU NORD-COTENTIN</v>
      </c>
      <c r="B3527">
        <f>VLOOKUP(C3527,Nomen2!$A$1:$E$34,3,0)</f>
        <v>28122</v>
      </c>
      <c r="C3527">
        <v>2822</v>
      </c>
      <c r="D3527" t="s">
        <v>402</v>
      </c>
      <c r="E3527">
        <v>1</v>
      </c>
    </row>
    <row r="3528" spans="1:5">
      <c r="A3528" t="str">
        <f>VLOOKUP(C3528,Nomen2!$A$1:$E$34,2,0)</f>
        <v>BASSIN DU NORD-COTENTIN</v>
      </c>
      <c r="B3528">
        <f>VLOOKUP(C3528,Nomen2!$A$1:$E$34,3,0)</f>
        <v>28122</v>
      </c>
      <c r="C3528">
        <v>2822</v>
      </c>
      <c r="D3528" t="s">
        <v>576</v>
      </c>
      <c r="E3528">
        <v>1</v>
      </c>
    </row>
    <row r="3529" spans="1:5">
      <c r="A3529" t="str">
        <f>VLOOKUP(C3529,Nomen2!$A$1:$E$34,2,0)</f>
        <v>BASSIN DU NORD-COTENTIN</v>
      </c>
      <c r="B3529">
        <f>VLOOKUP(C3529,Nomen2!$A$1:$E$34,3,0)</f>
        <v>28122</v>
      </c>
      <c r="C3529">
        <v>2822</v>
      </c>
      <c r="D3529" t="s">
        <v>500</v>
      </c>
      <c r="E3529">
        <v>1</v>
      </c>
    </row>
    <row r="3530" spans="1:5">
      <c r="A3530" t="str">
        <f>VLOOKUP(C3530,Nomen2!$A$1:$E$34,2,0)</f>
        <v>BASSIN DU NORD-COTENTIN</v>
      </c>
      <c r="B3530">
        <f>VLOOKUP(C3530,Nomen2!$A$1:$E$34,3,0)</f>
        <v>28122</v>
      </c>
      <c r="C3530">
        <v>2822</v>
      </c>
      <c r="D3530" t="s">
        <v>323</v>
      </c>
      <c r="E3530">
        <v>1</v>
      </c>
    </row>
    <row r="3531" spans="1:5">
      <c r="A3531" t="str">
        <f>VLOOKUP(C3531,Nomen2!$A$1:$E$34,2,0)</f>
        <v>BASSIN DU NORD-COTENTIN</v>
      </c>
      <c r="B3531">
        <f>VLOOKUP(C3531,Nomen2!$A$1:$E$34,3,0)</f>
        <v>28122</v>
      </c>
      <c r="C3531">
        <v>2822</v>
      </c>
      <c r="D3531" t="s">
        <v>346</v>
      </c>
      <c r="E3531">
        <v>1</v>
      </c>
    </row>
    <row r="3532" spans="1:5">
      <c r="A3532" t="str">
        <f>VLOOKUP(C3532,Nomen2!$A$1:$E$34,2,0)</f>
        <v>BASSIN DU NORD-COTENTIN</v>
      </c>
      <c r="B3532">
        <f>VLOOKUP(C3532,Nomen2!$A$1:$E$34,3,0)</f>
        <v>28122</v>
      </c>
      <c r="C3532">
        <v>2822</v>
      </c>
      <c r="D3532" t="s">
        <v>227</v>
      </c>
      <c r="E3532">
        <v>1</v>
      </c>
    </row>
    <row r="3533" spans="1:5">
      <c r="A3533" t="str">
        <f>VLOOKUP(C3533,Nomen2!$A$1:$E$34,2,0)</f>
        <v>BASSIN DU NORD-COTENTIN</v>
      </c>
      <c r="B3533">
        <f>VLOOKUP(C3533,Nomen2!$A$1:$E$34,3,0)</f>
        <v>28122</v>
      </c>
      <c r="C3533">
        <v>2822</v>
      </c>
      <c r="D3533" t="s">
        <v>510</v>
      </c>
      <c r="E3533">
        <v>1</v>
      </c>
    </row>
    <row r="3534" spans="1:5">
      <c r="A3534" t="str">
        <f>VLOOKUP(C3534,Nomen2!$A$1:$E$34,2,0)</f>
        <v>BASSIN DU NORD-COTENTIN</v>
      </c>
      <c r="B3534">
        <f>VLOOKUP(C3534,Nomen2!$A$1:$E$34,3,0)</f>
        <v>28122</v>
      </c>
      <c r="C3534">
        <v>2822</v>
      </c>
      <c r="D3534" t="s">
        <v>348</v>
      </c>
      <c r="E3534">
        <v>1</v>
      </c>
    </row>
    <row r="3535" spans="1:5">
      <c r="A3535" t="str">
        <f>VLOOKUP(C3535,Nomen2!$A$1:$E$34,2,0)</f>
        <v>BASSIN DU NORD-COTENTIN</v>
      </c>
      <c r="B3535">
        <f>VLOOKUP(C3535,Nomen2!$A$1:$E$34,3,0)</f>
        <v>28122</v>
      </c>
      <c r="C3535">
        <v>2822</v>
      </c>
      <c r="D3535" t="s">
        <v>375</v>
      </c>
      <c r="E3535">
        <v>1</v>
      </c>
    </row>
    <row r="3536" spans="1:5">
      <c r="A3536" t="str">
        <f>VLOOKUP(C3536,Nomen2!$A$1:$E$34,2,0)</f>
        <v>BASSIN DU NORD-COTENTIN</v>
      </c>
      <c r="B3536">
        <f>VLOOKUP(C3536,Nomen2!$A$1:$E$34,3,0)</f>
        <v>28122</v>
      </c>
      <c r="C3536">
        <v>2822</v>
      </c>
      <c r="D3536" t="s">
        <v>512</v>
      </c>
      <c r="E3536">
        <v>1</v>
      </c>
    </row>
    <row r="3537" spans="1:5">
      <c r="A3537" t="str">
        <f>VLOOKUP(C3537,Nomen2!$A$1:$E$34,2,0)</f>
        <v>BASSIN DU NORD-COTENTIN</v>
      </c>
      <c r="B3537">
        <f>VLOOKUP(C3537,Nomen2!$A$1:$E$34,3,0)</f>
        <v>28122</v>
      </c>
      <c r="C3537">
        <v>2822</v>
      </c>
      <c r="D3537" t="s">
        <v>946</v>
      </c>
      <c r="E3537">
        <v>1</v>
      </c>
    </row>
    <row r="3538" spans="1:5">
      <c r="A3538" t="str">
        <f>VLOOKUP(C3538,Nomen2!$A$1:$E$34,2,0)</f>
        <v>BASSIN DU NORD-COTENTIN</v>
      </c>
      <c r="B3538">
        <f>VLOOKUP(C3538,Nomen2!$A$1:$E$34,3,0)</f>
        <v>28122</v>
      </c>
      <c r="C3538">
        <v>2822</v>
      </c>
      <c r="D3538" t="s">
        <v>407</v>
      </c>
      <c r="E3538">
        <v>1</v>
      </c>
    </row>
    <row r="3539" spans="1:5">
      <c r="A3539" t="str">
        <f>VLOOKUP(C3539,Nomen2!$A$1:$E$34,2,0)</f>
        <v>BASSIN DU NORD-COTENTIN</v>
      </c>
      <c r="B3539">
        <f>VLOOKUP(C3539,Nomen2!$A$1:$E$34,3,0)</f>
        <v>28122</v>
      </c>
      <c r="C3539">
        <v>2822</v>
      </c>
      <c r="D3539" t="s">
        <v>573</v>
      </c>
      <c r="E3539">
        <v>1</v>
      </c>
    </row>
    <row r="3540" spans="1:5">
      <c r="A3540" t="str">
        <f>VLOOKUP(C3540,Nomen2!$A$1:$E$34,2,0)</f>
        <v>BASSIN DU NORD-COTENTIN</v>
      </c>
      <c r="B3540">
        <f>VLOOKUP(C3540,Nomen2!$A$1:$E$34,3,0)</f>
        <v>28122</v>
      </c>
      <c r="C3540">
        <v>2822</v>
      </c>
      <c r="D3540" t="s">
        <v>448</v>
      </c>
      <c r="E3540">
        <v>1</v>
      </c>
    </row>
    <row r="3541" spans="1:5">
      <c r="A3541" t="str">
        <f>VLOOKUP(C3541,Nomen2!$A$1:$E$34,2,0)</f>
        <v>BASSIN DU NORD-COTENTIN</v>
      </c>
      <c r="B3541">
        <f>VLOOKUP(C3541,Nomen2!$A$1:$E$34,3,0)</f>
        <v>28122</v>
      </c>
      <c r="C3541">
        <v>2822</v>
      </c>
      <c r="D3541" t="s">
        <v>300</v>
      </c>
      <c r="E3541">
        <v>1</v>
      </c>
    </row>
    <row r="3542" spans="1:5">
      <c r="A3542" t="str">
        <f>VLOOKUP(C3542,Nomen2!$A$1:$E$34,2,0)</f>
        <v>BASSIN DU NORD-COTENTIN</v>
      </c>
      <c r="B3542">
        <f>VLOOKUP(C3542,Nomen2!$A$1:$E$34,3,0)</f>
        <v>28122</v>
      </c>
      <c r="C3542">
        <v>2822</v>
      </c>
      <c r="D3542" t="s">
        <v>450</v>
      </c>
      <c r="E3542">
        <v>1</v>
      </c>
    </row>
    <row r="3543" spans="1:5">
      <c r="A3543" t="str">
        <f>VLOOKUP(C3543,Nomen2!$A$1:$E$34,2,0)</f>
        <v>BASSIN DU NORD-COTENTIN</v>
      </c>
      <c r="B3543">
        <f>VLOOKUP(C3543,Nomen2!$A$1:$E$34,3,0)</f>
        <v>28122</v>
      </c>
      <c r="C3543">
        <v>2822</v>
      </c>
      <c r="D3543" t="s">
        <v>588</v>
      </c>
      <c r="E3543">
        <v>1</v>
      </c>
    </row>
    <row r="3544" spans="1:5">
      <c r="A3544" t="str">
        <f>VLOOKUP(C3544,Nomen2!$A$1:$E$34,2,0)</f>
        <v>BASSIN DU NORD-COTENTIN</v>
      </c>
      <c r="B3544">
        <f>VLOOKUP(C3544,Nomen2!$A$1:$E$34,3,0)</f>
        <v>28122</v>
      </c>
      <c r="C3544">
        <v>2822</v>
      </c>
      <c r="D3544" t="s">
        <v>523</v>
      </c>
      <c r="E3544">
        <v>1</v>
      </c>
    </row>
    <row r="3545" spans="1:5">
      <c r="A3545" t="str">
        <f>VLOOKUP(C3545,Nomen2!$A$1:$E$34,2,0)</f>
        <v>BASSIN DU NORD-COTENTIN</v>
      </c>
      <c r="B3545">
        <f>VLOOKUP(C3545,Nomen2!$A$1:$E$34,3,0)</f>
        <v>28122</v>
      </c>
      <c r="C3545">
        <v>2822</v>
      </c>
      <c r="D3545" t="s">
        <v>380</v>
      </c>
      <c r="E3545">
        <v>1</v>
      </c>
    </row>
    <row r="3546" spans="1:5">
      <c r="A3546" t="str">
        <f>VLOOKUP(C3546,Nomen2!$A$1:$E$34,2,0)</f>
        <v>BASSIN DU NORD-COTENTIN</v>
      </c>
      <c r="B3546">
        <f>VLOOKUP(C3546,Nomen2!$A$1:$E$34,3,0)</f>
        <v>28122</v>
      </c>
      <c r="C3546">
        <v>2822</v>
      </c>
      <c r="D3546" t="s">
        <v>453</v>
      </c>
      <c r="E3546">
        <v>1</v>
      </c>
    </row>
    <row r="3547" spans="1:5">
      <c r="A3547" t="str">
        <f>VLOOKUP(C3547,Nomen2!$A$1:$E$34,2,0)</f>
        <v>BASSIN DU NORD-COTENTIN</v>
      </c>
      <c r="B3547">
        <f>VLOOKUP(C3547,Nomen2!$A$1:$E$34,3,0)</f>
        <v>28122</v>
      </c>
      <c r="C3547">
        <v>2822</v>
      </c>
      <c r="D3547" t="s">
        <v>353</v>
      </c>
      <c r="E3547">
        <v>1</v>
      </c>
    </row>
    <row r="3548" spans="1:5">
      <c r="A3548" t="str">
        <f>VLOOKUP(C3548,Nomen2!$A$1:$E$34,2,0)</f>
        <v>BASSIN DU NORD-COTENTIN</v>
      </c>
      <c r="B3548">
        <f>VLOOKUP(C3548,Nomen2!$A$1:$E$34,3,0)</f>
        <v>28122</v>
      </c>
      <c r="C3548">
        <v>2822</v>
      </c>
      <c r="D3548" t="s">
        <v>281</v>
      </c>
      <c r="E3548">
        <v>1</v>
      </c>
    </row>
    <row r="3549" spans="1:5">
      <c r="A3549" t="str">
        <f>VLOOKUP(C3549,Nomen2!$A$1:$E$34,2,0)</f>
        <v>BASSIN DU NORD-COTENTIN</v>
      </c>
      <c r="B3549">
        <f>VLOOKUP(C3549,Nomen2!$A$1:$E$34,3,0)</f>
        <v>28122</v>
      </c>
      <c r="C3549">
        <v>2822</v>
      </c>
      <c r="D3549" t="s">
        <v>282</v>
      </c>
      <c r="E3549">
        <v>1</v>
      </c>
    </row>
    <row r="3550" spans="1:5">
      <c r="A3550" t="str">
        <f>VLOOKUP(C3550,Nomen2!$A$1:$E$34,2,0)</f>
        <v>BASSIN DU NORD-COTENTIN</v>
      </c>
      <c r="B3550">
        <f>VLOOKUP(C3550,Nomen2!$A$1:$E$34,3,0)</f>
        <v>28122</v>
      </c>
      <c r="C3550">
        <v>2822</v>
      </c>
      <c r="D3550" t="s">
        <v>610</v>
      </c>
      <c r="E3550">
        <v>1</v>
      </c>
    </row>
    <row r="3551" spans="1:5">
      <c r="A3551" t="str">
        <f>VLOOKUP(C3551,Nomen2!$A$1:$E$34,2,0)</f>
        <v>BASSIN DU NORD-COTENTIN</v>
      </c>
      <c r="B3551">
        <f>VLOOKUP(C3551,Nomen2!$A$1:$E$34,3,0)</f>
        <v>28122</v>
      </c>
      <c r="C3551">
        <v>2822</v>
      </c>
      <c r="D3551" t="s">
        <v>354</v>
      </c>
      <c r="E3551">
        <v>1</v>
      </c>
    </row>
    <row r="3552" spans="1:5">
      <c r="A3552" t="str">
        <f>VLOOKUP(C3552,Nomen2!$A$1:$E$34,2,0)</f>
        <v>BASSIN DU NORD-COTENTIN</v>
      </c>
      <c r="B3552">
        <f>VLOOKUP(C3552,Nomen2!$A$1:$E$34,3,0)</f>
        <v>28122</v>
      </c>
      <c r="C3552">
        <v>2822</v>
      </c>
      <c r="D3552" t="s">
        <v>530</v>
      </c>
      <c r="E3552">
        <v>1</v>
      </c>
    </row>
    <row r="3553" spans="1:5">
      <c r="A3553" t="str">
        <f>VLOOKUP(C3553,Nomen2!$A$1:$E$34,2,0)</f>
        <v>BASSIN DU NORD-COTENTIN</v>
      </c>
      <c r="B3553">
        <f>VLOOKUP(C3553,Nomen2!$A$1:$E$34,3,0)</f>
        <v>28122</v>
      </c>
      <c r="C3553">
        <v>2822</v>
      </c>
      <c r="D3553" t="s">
        <v>566</v>
      </c>
      <c r="E3553">
        <v>1</v>
      </c>
    </row>
    <row r="3554" spans="1:5">
      <c r="A3554" t="str">
        <f>VLOOKUP(C3554,Nomen2!$A$1:$E$34,2,0)</f>
        <v>BASSIN DU NORD-COTENTIN</v>
      </c>
      <c r="B3554">
        <f>VLOOKUP(C3554,Nomen2!$A$1:$E$34,3,0)</f>
        <v>28122</v>
      </c>
      <c r="C3554">
        <v>2822</v>
      </c>
      <c r="D3554" t="s">
        <v>387</v>
      </c>
      <c r="E3554">
        <v>1</v>
      </c>
    </row>
    <row r="3555" spans="1:5">
      <c r="A3555" t="str">
        <f>VLOOKUP(C3555,Nomen2!$A$1:$E$34,2,0)</f>
        <v>BASSIN DU NORD-COTENTIN</v>
      </c>
      <c r="B3555">
        <f>VLOOKUP(C3555,Nomen2!$A$1:$E$34,3,0)</f>
        <v>28122</v>
      </c>
      <c r="C3555">
        <v>2822</v>
      </c>
      <c r="D3555" t="s">
        <v>319</v>
      </c>
      <c r="E3555">
        <v>1</v>
      </c>
    </row>
    <row r="3556" spans="1:5">
      <c r="A3556" t="str">
        <f>VLOOKUP(C3556,Nomen2!$A$1:$E$34,2,0)</f>
        <v>BASSIN DU NORD-COTENTIN</v>
      </c>
      <c r="B3556">
        <f>VLOOKUP(C3556,Nomen2!$A$1:$E$34,3,0)</f>
        <v>28122</v>
      </c>
      <c r="C3556">
        <v>2822</v>
      </c>
      <c r="D3556" t="s">
        <v>308</v>
      </c>
      <c r="E3556">
        <v>1</v>
      </c>
    </row>
    <row r="3557" spans="1:5">
      <c r="A3557" t="str">
        <f>VLOOKUP(C3557,Nomen2!$A$1:$E$34,2,0)</f>
        <v>BASSIN DU NORD-COTENTIN</v>
      </c>
      <c r="B3557">
        <f>VLOOKUP(C3557,Nomen2!$A$1:$E$34,3,0)</f>
        <v>28122</v>
      </c>
      <c r="C3557">
        <v>2822</v>
      </c>
      <c r="D3557" t="s">
        <v>289</v>
      </c>
      <c r="E3557">
        <v>1</v>
      </c>
    </row>
    <row r="3558" spans="1:5">
      <c r="A3558" t="str">
        <f>VLOOKUP(C3558,Nomen2!$A$1:$E$34,2,0)</f>
        <v>BASSIN DU NORD-COTENTIN</v>
      </c>
      <c r="B3558">
        <f>VLOOKUP(C3558,Nomen2!$A$1:$E$34,3,0)</f>
        <v>28122</v>
      </c>
      <c r="C3558">
        <v>2822</v>
      </c>
      <c r="D3558" t="s">
        <v>541</v>
      </c>
      <c r="E3558">
        <v>1</v>
      </c>
    </row>
    <row r="3559" spans="1:5">
      <c r="A3559" t="str">
        <f>VLOOKUP(C3559,Nomen2!$A$1:$E$34,2,0)</f>
        <v>BASSIN DU NORD-COTENTIN</v>
      </c>
      <c r="B3559">
        <f>VLOOKUP(C3559,Nomen2!$A$1:$E$34,3,0)</f>
        <v>28122</v>
      </c>
      <c r="C3559">
        <v>2822</v>
      </c>
      <c r="D3559" t="s">
        <v>463</v>
      </c>
      <c r="E3559">
        <v>1</v>
      </c>
    </row>
    <row r="3560" spans="1:5">
      <c r="A3560" t="str">
        <f>VLOOKUP(C3560,Nomen2!$A$1:$E$34,2,0)</f>
        <v>BASSIN DU NORD-COTENTIN</v>
      </c>
      <c r="B3560">
        <f>VLOOKUP(C3560,Nomen2!$A$1:$E$34,3,0)</f>
        <v>28122</v>
      </c>
      <c r="C3560">
        <v>2822</v>
      </c>
      <c r="D3560" t="s">
        <v>542</v>
      </c>
      <c r="E3560">
        <v>1</v>
      </c>
    </row>
    <row r="3561" spans="1:5">
      <c r="A3561" t="str">
        <f>VLOOKUP(C3561,Nomen2!$A$1:$E$34,2,0)</f>
        <v>BASSIN DU NORD-COTENTIN</v>
      </c>
      <c r="B3561">
        <f>VLOOKUP(C3561,Nomen2!$A$1:$E$34,3,0)</f>
        <v>28122</v>
      </c>
      <c r="C3561">
        <v>2822</v>
      </c>
      <c r="D3561" t="s">
        <v>389</v>
      </c>
      <c r="E3561">
        <v>1</v>
      </c>
    </row>
    <row r="3562" spans="1:5">
      <c r="A3562" t="str">
        <f>VLOOKUP(C3562,Nomen2!$A$1:$E$34,2,0)</f>
        <v>BASSIN DU NORD-COTENTIN</v>
      </c>
      <c r="B3562">
        <f>VLOOKUP(C3562,Nomen2!$A$1:$E$34,3,0)</f>
        <v>28122</v>
      </c>
      <c r="C3562">
        <v>2822</v>
      </c>
      <c r="D3562" t="s">
        <v>220</v>
      </c>
      <c r="E3562">
        <v>1</v>
      </c>
    </row>
    <row r="3563" spans="1:5">
      <c r="A3563" t="str">
        <f>VLOOKUP(C3563,Nomen2!$A$1:$E$34,2,0)</f>
        <v>BASSIN DU NORD-COTENTIN</v>
      </c>
      <c r="B3563">
        <f>VLOOKUP(C3563,Nomen2!$A$1:$E$34,3,0)</f>
        <v>28122</v>
      </c>
      <c r="C3563">
        <v>2822</v>
      </c>
      <c r="D3563" t="s">
        <v>415</v>
      </c>
      <c r="E3563">
        <v>1</v>
      </c>
    </row>
    <row r="3564" spans="1:5">
      <c r="A3564" t="str">
        <f>VLOOKUP(C3564,Nomen2!$A$1:$E$34,2,0)</f>
        <v>BASSIN DU NORD-COTENTIN</v>
      </c>
      <c r="B3564">
        <f>VLOOKUP(C3564,Nomen2!$A$1:$E$34,3,0)</f>
        <v>28122</v>
      </c>
      <c r="C3564">
        <v>2822</v>
      </c>
      <c r="D3564" t="s">
        <v>465</v>
      </c>
      <c r="E3564">
        <v>1</v>
      </c>
    </row>
    <row r="3565" spans="1:5">
      <c r="A3565" t="str">
        <f>VLOOKUP(C3565,Nomen2!$A$1:$E$34,2,0)</f>
        <v>BASSIN DU NORD-COTENTIN</v>
      </c>
      <c r="B3565">
        <f>VLOOKUP(C3565,Nomen2!$A$1:$E$34,3,0)</f>
        <v>28122</v>
      </c>
      <c r="C3565">
        <v>2822</v>
      </c>
      <c r="D3565" t="s">
        <v>548</v>
      </c>
      <c r="E3565">
        <v>1</v>
      </c>
    </row>
    <row r="3566" spans="1:5">
      <c r="A3566" t="str">
        <f>VLOOKUP(C3566,Nomen2!$A$1:$E$34,2,0)</f>
        <v>BASSIN DU NORD-COTENTIN</v>
      </c>
      <c r="B3566">
        <f>VLOOKUP(C3566,Nomen2!$A$1:$E$34,3,0)</f>
        <v>28122</v>
      </c>
      <c r="C3566">
        <v>2822</v>
      </c>
      <c r="D3566" t="s">
        <v>391</v>
      </c>
      <c r="E3566">
        <v>1</v>
      </c>
    </row>
    <row r="3567" spans="1:5">
      <c r="A3567" t="str">
        <f>VLOOKUP(C3567,Nomen2!$A$1:$E$34,2,0)</f>
        <v>BASSIN DU NORD-COTENTIN</v>
      </c>
      <c r="B3567">
        <f>VLOOKUP(C3567,Nomen2!$A$1:$E$34,3,0)</f>
        <v>28122</v>
      </c>
      <c r="C3567">
        <v>2822</v>
      </c>
      <c r="D3567" t="s">
        <v>467</v>
      </c>
      <c r="E3567">
        <v>1</v>
      </c>
    </row>
    <row r="3568" spans="1:5">
      <c r="A3568" t="str">
        <f>VLOOKUP(C3568,Nomen2!$A$1:$E$34,2,0)</f>
        <v>BASSIN DU NORD-COTENTIN</v>
      </c>
      <c r="B3568">
        <f>VLOOKUP(C3568,Nomen2!$A$1:$E$34,3,0)</f>
        <v>28122</v>
      </c>
      <c r="C3568">
        <v>2822</v>
      </c>
      <c r="D3568" t="s">
        <v>361</v>
      </c>
      <c r="E3568">
        <v>1</v>
      </c>
    </row>
    <row r="3569" spans="1:5">
      <c r="A3569" t="str">
        <f>VLOOKUP(C3569,Nomen2!$A$1:$E$34,2,0)</f>
        <v>BASSIN DU NORD-COTENTIN</v>
      </c>
      <c r="B3569">
        <f>VLOOKUP(C3569,Nomen2!$A$1:$E$34,3,0)</f>
        <v>28122</v>
      </c>
      <c r="C3569">
        <v>2822</v>
      </c>
      <c r="D3569" t="s">
        <v>418</v>
      </c>
      <c r="E3569">
        <v>1</v>
      </c>
    </row>
    <row r="3570" spans="1:5">
      <c r="A3570" t="str">
        <f>VLOOKUP(C3570,Nomen2!$A$1:$E$34,2,0)</f>
        <v>BASSIN DU NORD-COTENTIN</v>
      </c>
      <c r="B3570">
        <f>VLOOKUP(C3570,Nomen2!$A$1:$E$34,3,0)</f>
        <v>28122</v>
      </c>
      <c r="C3570">
        <v>2822</v>
      </c>
      <c r="D3570" t="s">
        <v>275</v>
      </c>
      <c r="E3570">
        <v>1</v>
      </c>
    </row>
    <row r="3571" spans="1:5">
      <c r="A3571" t="str">
        <f>VLOOKUP(C3571,Nomen2!$A$1:$E$34,2,0)</f>
        <v>BASSIN DU NORD-COTENTIN</v>
      </c>
      <c r="B3571">
        <f>VLOOKUP(C3571,Nomen2!$A$1:$E$34,3,0)</f>
        <v>28122</v>
      </c>
      <c r="C3571">
        <v>2822</v>
      </c>
      <c r="D3571" t="s">
        <v>552</v>
      </c>
      <c r="E3571">
        <v>1</v>
      </c>
    </row>
    <row r="3572" spans="1:5">
      <c r="A3572" t="str">
        <f>VLOOKUP(C3572,Nomen2!$A$1:$E$34,2,0)</f>
        <v>BASSIN DU NORD-COTENTIN</v>
      </c>
      <c r="B3572">
        <f>VLOOKUP(C3572,Nomen2!$A$1:$E$34,3,0)</f>
        <v>28122</v>
      </c>
      <c r="C3572">
        <v>2822</v>
      </c>
      <c r="D3572" t="s">
        <v>310</v>
      </c>
      <c r="E3572">
        <v>1</v>
      </c>
    </row>
    <row r="3573" spans="1:5">
      <c r="A3573" t="str">
        <f>VLOOKUP(C3573,Nomen2!$A$1:$E$34,2,0)</f>
        <v>BASSIN DU NORD-COTENTIN</v>
      </c>
      <c r="B3573">
        <f>VLOOKUP(C3573,Nomen2!$A$1:$E$34,3,0)</f>
        <v>28122</v>
      </c>
      <c r="C3573">
        <v>2822</v>
      </c>
      <c r="D3573" t="s">
        <v>556</v>
      </c>
      <c r="E3573">
        <v>1</v>
      </c>
    </row>
    <row r="3574" spans="1:5">
      <c r="A3574" t="str">
        <f>VLOOKUP(C3574,Nomen2!$A$1:$E$34,2,0)</f>
        <v>BASSIN DU NORD-COTENTIN</v>
      </c>
      <c r="B3574">
        <f>VLOOKUP(C3574,Nomen2!$A$1:$E$34,3,0)</f>
        <v>28122</v>
      </c>
      <c r="C3574">
        <v>2822</v>
      </c>
      <c r="D3574" t="s">
        <v>421</v>
      </c>
      <c r="E3574">
        <v>1</v>
      </c>
    </row>
    <row r="3575" spans="1:5">
      <c r="A3575" t="str">
        <f>VLOOKUP(C3575,Nomen2!$A$1:$E$34,2,0)</f>
        <v>BASSIN DU NORD-COTENTIN</v>
      </c>
      <c r="B3575">
        <f>VLOOKUP(C3575,Nomen2!$A$1:$E$34,3,0)</f>
        <v>28122</v>
      </c>
      <c r="C3575">
        <v>2822</v>
      </c>
      <c r="D3575" t="s">
        <v>217</v>
      </c>
      <c r="E3575">
        <v>0</v>
      </c>
    </row>
    <row r="3576" spans="1:5">
      <c r="A3576" t="str">
        <f>VLOOKUP(C3576,Nomen2!$A$1:$E$34,2,0)</f>
        <v>BASSIN DU NORD-COTENTIN</v>
      </c>
      <c r="B3576">
        <f>VLOOKUP(C3576,Nomen2!$A$1:$E$34,3,0)</f>
        <v>28122</v>
      </c>
      <c r="C3576">
        <v>2822</v>
      </c>
      <c r="D3576" t="s">
        <v>368</v>
      </c>
      <c r="E3576">
        <v>0</v>
      </c>
    </row>
    <row r="3577" spans="1:5">
      <c r="A3577" t="str">
        <f>VLOOKUP(C3577,Nomen2!$A$1:$E$34,2,0)</f>
        <v>BASSIN DU NORD-COTENTIN</v>
      </c>
      <c r="B3577">
        <f>VLOOKUP(C3577,Nomen2!$A$1:$E$34,3,0)</f>
        <v>28122</v>
      </c>
      <c r="C3577">
        <v>2822</v>
      </c>
      <c r="D3577" t="s">
        <v>202</v>
      </c>
      <c r="E3577">
        <v>0</v>
      </c>
    </row>
    <row r="3578" spans="1:5">
      <c r="A3578" t="str">
        <f>VLOOKUP(C3578,Nomen2!$A$1:$E$34,2,0)</f>
        <v>BASSIN DU NORD-COTENTIN</v>
      </c>
      <c r="B3578">
        <f>VLOOKUP(C3578,Nomen2!$A$1:$E$34,3,0)</f>
        <v>28122</v>
      </c>
      <c r="C3578">
        <v>2822</v>
      </c>
      <c r="D3578" t="s">
        <v>279</v>
      </c>
      <c r="E3578">
        <v>0</v>
      </c>
    </row>
    <row r="3579" spans="1:5">
      <c r="A3579" t="str">
        <f>VLOOKUP(C3579,Nomen2!$A$1:$E$34,2,0)</f>
        <v>BASSIN DU NORD-COTENTIN</v>
      </c>
      <c r="B3579">
        <f>VLOOKUP(C3579,Nomen2!$A$1:$E$34,3,0)</f>
        <v>28122</v>
      </c>
      <c r="C3579">
        <v>2822</v>
      </c>
      <c r="D3579" t="s">
        <v>408</v>
      </c>
      <c r="E3579">
        <v>0</v>
      </c>
    </row>
    <row r="3580" spans="1:5">
      <c r="A3580" t="str">
        <f>VLOOKUP(C3580,Nomen2!$A$1:$E$34,2,0)</f>
        <v>BASSIN DU NORD-COTENTIN</v>
      </c>
      <c r="B3580">
        <f>VLOOKUP(C3580,Nomen2!$A$1:$E$34,3,0)</f>
        <v>28122</v>
      </c>
      <c r="C3580">
        <v>2822</v>
      </c>
      <c r="D3580" t="s">
        <v>522</v>
      </c>
      <c r="E3580">
        <v>0</v>
      </c>
    </row>
    <row r="3581" spans="1:5">
      <c r="A3581" t="str">
        <f>VLOOKUP(C3581,Nomen2!$A$1:$E$34,2,0)</f>
        <v>BASSIN DU NORD-COTENTIN</v>
      </c>
      <c r="B3581">
        <f>VLOOKUP(C3581,Nomen2!$A$1:$E$34,3,0)</f>
        <v>28122</v>
      </c>
      <c r="C3581">
        <v>2822</v>
      </c>
      <c r="D3581" t="s">
        <v>454</v>
      </c>
      <c r="E3581">
        <v>0</v>
      </c>
    </row>
    <row r="3582" spans="1:5">
      <c r="A3582" t="str">
        <f>VLOOKUP(C3582,Nomen2!$A$1:$E$34,2,0)</f>
        <v>BASSIN DU NORD-COTENTIN</v>
      </c>
      <c r="B3582">
        <f>VLOOKUP(C3582,Nomen2!$A$1:$E$34,3,0)</f>
        <v>28122</v>
      </c>
      <c r="C3582">
        <v>2822</v>
      </c>
      <c r="D3582" t="s">
        <v>307</v>
      </c>
      <c r="E3582">
        <v>0</v>
      </c>
    </row>
    <row r="3583" spans="1:5">
      <c r="A3583" t="str">
        <f>VLOOKUP(C3583,Nomen2!$A$1:$E$34,2,0)</f>
        <v>BASSIN DU NORD-COTENTIN</v>
      </c>
      <c r="B3583">
        <f>VLOOKUP(C3583,Nomen2!$A$1:$E$34,3,0)</f>
        <v>28122</v>
      </c>
      <c r="C3583">
        <v>2822</v>
      </c>
      <c r="D3583" t="s">
        <v>317</v>
      </c>
      <c r="E3583">
        <v>0</v>
      </c>
    </row>
    <row r="3584" spans="1:5">
      <c r="A3584" t="str">
        <f>VLOOKUP(C3584,Nomen2!$A$1:$E$34,2,0)</f>
        <v>BASSIN DU NORD-COTENTIN</v>
      </c>
      <c r="B3584">
        <f>VLOOKUP(C3584,Nomen2!$A$1:$E$34,3,0)</f>
        <v>28122</v>
      </c>
      <c r="C3584">
        <v>2822</v>
      </c>
      <c r="D3584" t="s">
        <v>417</v>
      </c>
      <c r="E3584">
        <v>0</v>
      </c>
    </row>
    <row r="3585" spans="1:5">
      <c r="A3585" t="str">
        <f>VLOOKUP(C3585,Nomen2!$A$1:$E$34,2,0)</f>
        <v>BASSIN DU NORD-COTENTIN</v>
      </c>
      <c r="B3585">
        <f>VLOOKUP(C3585,Nomen2!$A$1:$E$34,3,0)</f>
        <v>28122</v>
      </c>
      <c r="C3585">
        <v>2822</v>
      </c>
      <c r="D3585" t="s">
        <v>325</v>
      </c>
      <c r="E3585">
        <v>0</v>
      </c>
    </row>
    <row r="3586" spans="1:5">
      <c r="A3586" t="str">
        <f>VLOOKUP(C3586,Nomen2!$A$1:$E$34,2,0)</f>
        <v>BASSIN DU NORD-COTENTIN</v>
      </c>
      <c r="B3586">
        <f>VLOOKUP(C3586,Nomen2!$A$1:$E$34,3,0)</f>
        <v>28122</v>
      </c>
      <c r="C3586">
        <v>2822</v>
      </c>
      <c r="D3586" t="s">
        <v>551</v>
      </c>
      <c r="E3586">
        <v>0</v>
      </c>
    </row>
    <row r="3587" spans="1:5">
      <c r="A3587" t="str">
        <f>VLOOKUP(C3587,Nomen2!$A$1:$E$34,2,0)</f>
        <v>BASSIN DU SUD-MANCHE</v>
      </c>
      <c r="B3587">
        <f>VLOOKUP(C3587,Nomen2!$A$1:$E$34,3,0)</f>
        <v>28123</v>
      </c>
      <c r="C3587">
        <v>2823</v>
      </c>
      <c r="D3587" t="s">
        <v>183</v>
      </c>
      <c r="E3587">
        <v>47</v>
      </c>
    </row>
    <row r="3588" spans="1:5">
      <c r="A3588" t="str">
        <f>VLOOKUP(C3588,Nomen2!$A$1:$E$34,2,0)</f>
        <v>BASSIN DU SUD-MANCHE</v>
      </c>
      <c r="B3588">
        <f>VLOOKUP(C3588,Nomen2!$A$1:$E$34,3,0)</f>
        <v>28123</v>
      </c>
      <c r="C3588">
        <v>2823</v>
      </c>
      <c r="D3588" t="s">
        <v>185</v>
      </c>
      <c r="E3588">
        <v>46</v>
      </c>
    </row>
    <row r="3589" spans="1:5">
      <c r="A3589" t="str">
        <f>VLOOKUP(C3589,Nomen2!$A$1:$E$34,2,0)</f>
        <v>BASSIN DU SUD-MANCHE</v>
      </c>
      <c r="B3589">
        <f>VLOOKUP(C3589,Nomen2!$A$1:$E$34,3,0)</f>
        <v>28123</v>
      </c>
      <c r="C3589">
        <v>2823</v>
      </c>
      <c r="D3589" t="s">
        <v>175</v>
      </c>
      <c r="E3589">
        <v>43</v>
      </c>
    </row>
    <row r="3590" spans="1:5">
      <c r="A3590" t="str">
        <f>VLOOKUP(C3590,Nomen2!$A$1:$E$34,2,0)</f>
        <v>BASSIN DU SUD-MANCHE</v>
      </c>
      <c r="B3590">
        <f>VLOOKUP(C3590,Nomen2!$A$1:$E$34,3,0)</f>
        <v>28123</v>
      </c>
      <c r="C3590">
        <v>2823</v>
      </c>
      <c r="D3590" t="s">
        <v>176</v>
      </c>
      <c r="E3590">
        <v>42</v>
      </c>
    </row>
    <row r="3591" spans="1:5">
      <c r="A3591" t="str">
        <f>VLOOKUP(C3591,Nomen2!$A$1:$E$34,2,0)</f>
        <v>BASSIN DU SUD-MANCHE</v>
      </c>
      <c r="B3591">
        <f>VLOOKUP(C3591,Nomen2!$A$1:$E$34,3,0)</f>
        <v>28123</v>
      </c>
      <c r="C3591">
        <v>2823</v>
      </c>
      <c r="D3591" t="s">
        <v>199</v>
      </c>
      <c r="E3591">
        <v>38</v>
      </c>
    </row>
    <row r="3592" spans="1:5">
      <c r="A3592" t="str">
        <f>VLOOKUP(C3592,Nomen2!$A$1:$E$34,2,0)</f>
        <v>BASSIN DU SUD-MANCHE</v>
      </c>
      <c r="B3592">
        <f>VLOOKUP(C3592,Nomen2!$A$1:$E$34,3,0)</f>
        <v>28123</v>
      </c>
      <c r="C3592">
        <v>2823</v>
      </c>
      <c r="D3592" t="s">
        <v>193</v>
      </c>
      <c r="E3592">
        <v>36</v>
      </c>
    </row>
    <row r="3593" spans="1:5">
      <c r="A3593" t="str">
        <f>VLOOKUP(C3593,Nomen2!$A$1:$E$34,2,0)</f>
        <v>BASSIN DU SUD-MANCHE</v>
      </c>
      <c r="B3593">
        <f>VLOOKUP(C3593,Nomen2!$A$1:$E$34,3,0)</f>
        <v>28123</v>
      </c>
      <c r="C3593">
        <v>2823</v>
      </c>
      <c r="D3593" t="s">
        <v>188</v>
      </c>
      <c r="E3593">
        <v>36</v>
      </c>
    </row>
    <row r="3594" spans="1:5">
      <c r="A3594" t="str">
        <f>VLOOKUP(C3594,Nomen2!$A$1:$E$34,2,0)</f>
        <v>BASSIN DU SUD-MANCHE</v>
      </c>
      <c r="B3594">
        <f>VLOOKUP(C3594,Nomen2!$A$1:$E$34,3,0)</f>
        <v>28123</v>
      </c>
      <c r="C3594">
        <v>2823</v>
      </c>
      <c r="D3594" t="s">
        <v>178</v>
      </c>
      <c r="E3594">
        <v>31</v>
      </c>
    </row>
    <row r="3595" spans="1:5">
      <c r="A3595" t="str">
        <f>VLOOKUP(C3595,Nomen2!$A$1:$E$34,2,0)</f>
        <v>BASSIN DU SUD-MANCHE</v>
      </c>
      <c r="B3595">
        <f>VLOOKUP(C3595,Nomen2!$A$1:$E$34,3,0)</f>
        <v>28123</v>
      </c>
      <c r="C3595">
        <v>2823</v>
      </c>
      <c r="D3595" t="s">
        <v>191</v>
      </c>
      <c r="E3595">
        <v>28</v>
      </c>
    </row>
    <row r="3596" spans="1:5">
      <c r="A3596" t="str">
        <f>VLOOKUP(C3596,Nomen2!$A$1:$E$34,2,0)</f>
        <v>BASSIN DU SUD-MANCHE</v>
      </c>
      <c r="B3596">
        <f>VLOOKUP(C3596,Nomen2!$A$1:$E$34,3,0)</f>
        <v>28123</v>
      </c>
      <c r="C3596">
        <v>2823</v>
      </c>
      <c r="D3596" t="s">
        <v>184</v>
      </c>
      <c r="E3596">
        <v>27</v>
      </c>
    </row>
    <row r="3597" spans="1:5">
      <c r="A3597" t="str">
        <f>VLOOKUP(C3597,Nomen2!$A$1:$E$34,2,0)</f>
        <v>BASSIN DU SUD-MANCHE</v>
      </c>
      <c r="B3597">
        <f>VLOOKUP(C3597,Nomen2!$A$1:$E$34,3,0)</f>
        <v>28123</v>
      </c>
      <c r="C3597">
        <v>2823</v>
      </c>
      <c r="D3597" t="s">
        <v>182</v>
      </c>
      <c r="E3597">
        <v>23</v>
      </c>
    </row>
    <row r="3598" spans="1:5">
      <c r="A3598" t="str">
        <f>VLOOKUP(C3598,Nomen2!$A$1:$E$34,2,0)</f>
        <v>BASSIN DU SUD-MANCHE</v>
      </c>
      <c r="B3598">
        <f>VLOOKUP(C3598,Nomen2!$A$1:$E$34,3,0)</f>
        <v>28123</v>
      </c>
      <c r="C3598">
        <v>2823</v>
      </c>
      <c r="D3598" t="s">
        <v>195</v>
      </c>
      <c r="E3598">
        <v>23</v>
      </c>
    </row>
    <row r="3599" spans="1:5">
      <c r="A3599" t="str">
        <f>VLOOKUP(C3599,Nomen2!$A$1:$E$34,2,0)</f>
        <v>BASSIN DU SUD-MANCHE</v>
      </c>
      <c r="B3599">
        <f>VLOOKUP(C3599,Nomen2!$A$1:$E$34,3,0)</f>
        <v>28123</v>
      </c>
      <c r="C3599">
        <v>2823</v>
      </c>
      <c r="D3599" t="s">
        <v>179</v>
      </c>
      <c r="E3599">
        <v>21</v>
      </c>
    </row>
    <row r="3600" spans="1:5">
      <c r="A3600" t="str">
        <f>VLOOKUP(C3600,Nomen2!$A$1:$E$34,2,0)</f>
        <v>BASSIN DU SUD-MANCHE</v>
      </c>
      <c r="B3600">
        <f>VLOOKUP(C3600,Nomen2!$A$1:$E$34,3,0)</f>
        <v>28123</v>
      </c>
      <c r="C3600">
        <v>2823</v>
      </c>
      <c r="D3600" t="s">
        <v>177</v>
      </c>
      <c r="E3600">
        <v>20</v>
      </c>
    </row>
    <row r="3601" spans="1:5">
      <c r="A3601" t="str">
        <f>VLOOKUP(C3601,Nomen2!$A$1:$E$34,2,0)</f>
        <v>BASSIN DU SUD-MANCHE</v>
      </c>
      <c r="B3601">
        <f>VLOOKUP(C3601,Nomen2!$A$1:$E$34,3,0)</f>
        <v>28123</v>
      </c>
      <c r="C3601">
        <v>2823</v>
      </c>
      <c r="D3601" t="s">
        <v>201</v>
      </c>
      <c r="E3601">
        <v>20</v>
      </c>
    </row>
    <row r="3602" spans="1:5">
      <c r="A3602" t="str">
        <f>VLOOKUP(C3602,Nomen2!$A$1:$E$34,2,0)</f>
        <v>BASSIN DU SUD-MANCHE</v>
      </c>
      <c r="B3602">
        <f>VLOOKUP(C3602,Nomen2!$A$1:$E$34,3,0)</f>
        <v>28123</v>
      </c>
      <c r="C3602">
        <v>2823</v>
      </c>
      <c r="D3602" t="s">
        <v>192</v>
      </c>
      <c r="E3602">
        <v>16</v>
      </c>
    </row>
    <row r="3603" spans="1:5">
      <c r="A3603" t="str">
        <f>VLOOKUP(C3603,Nomen2!$A$1:$E$34,2,0)</f>
        <v>BASSIN DU SUD-MANCHE</v>
      </c>
      <c r="B3603">
        <f>VLOOKUP(C3603,Nomen2!$A$1:$E$34,3,0)</f>
        <v>28123</v>
      </c>
      <c r="C3603">
        <v>2823</v>
      </c>
      <c r="D3603" t="s">
        <v>194</v>
      </c>
      <c r="E3603">
        <v>16</v>
      </c>
    </row>
    <row r="3604" spans="1:5">
      <c r="A3604" t="str">
        <f>VLOOKUP(C3604,Nomen2!$A$1:$E$34,2,0)</f>
        <v>BASSIN DU SUD-MANCHE</v>
      </c>
      <c r="B3604">
        <f>VLOOKUP(C3604,Nomen2!$A$1:$E$34,3,0)</f>
        <v>28123</v>
      </c>
      <c r="C3604">
        <v>2823</v>
      </c>
      <c r="D3604" t="s">
        <v>229</v>
      </c>
      <c r="E3604">
        <v>14</v>
      </c>
    </row>
    <row r="3605" spans="1:5">
      <c r="A3605" t="str">
        <f>VLOOKUP(C3605,Nomen2!$A$1:$E$34,2,0)</f>
        <v>BASSIN DU SUD-MANCHE</v>
      </c>
      <c r="B3605">
        <f>VLOOKUP(C3605,Nomen2!$A$1:$E$34,3,0)</f>
        <v>28123</v>
      </c>
      <c r="C3605">
        <v>2823</v>
      </c>
      <c r="D3605" t="s">
        <v>291</v>
      </c>
      <c r="E3605">
        <v>14</v>
      </c>
    </row>
    <row r="3606" spans="1:5">
      <c r="A3606" t="str">
        <f>VLOOKUP(C3606,Nomen2!$A$1:$E$34,2,0)</f>
        <v>BASSIN DU SUD-MANCHE</v>
      </c>
      <c r="B3606">
        <f>VLOOKUP(C3606,Nomen2!$A$1:$E$34,3,0)</f>
        <v>28123</v>
      </c>
      <c r="C3606">
        <v>2823</v>
      </c>
      <c r="D3606" t="s">
        <v>181</v>
      </c>
      <c r="E3606">
        <v>12</v>
      </c>
    </row>
    <row r="3607" spans="1:5">
      <c r="A3607" t="str">
        <f>VLOOKUP(C3607,Nomen2!$A$1:$E$34,2,0)</f>
        <v>BASSIN DU SUD-MANCHE</v>
      </c>
      <c r="B3607">
        <f>VLOOKUP(C3607,Nomen2!$A$1:$E$34,3,0)</f>
        <v>28123</v>
      </c>
      <c r="C3607">
        <v>2823</v>
      </c>
      <c r="D3607" t="s">
        <v>189</v>
      </c>
      <c r="E3607">
        <v>12</v>
      </c>
    </row>
    <row r="3608" spans="1:5">
      <c r="A3608" t="str">
        <f>VLOOKUP(C3608,Nomen2!$A$1:$E$34,2,0)</f>
        <v>BASSIN DU SUD-MANCHE</v>
      </c>
      <c r="B3608">
        <f>VLOOKUP(C3608,Nomen2!$A$1:$E$34,3,0)</f>
        <v>28123</v>
      </c>
      <c r="C3608">
        <v>2823</v>
      </c>
      <c r="D3608" t="s">
        <v>196</v>
      </c>
      <c r="E3608">
        <v>11</v>
      </c>
    </row>
    <row r="3609" spans="1:5">
      <c r="A3609" t="str">
        <f>VLOOKUP(C3609,Nomen2!$A$1:$E$34,2,0)</f>
        <v>BASSIN DU SUD-MANCHE</v>
      </c>
      <c r="B3609">
        <f>VLOOKUP(C3609,Nomen2!$A$1:$E$34,3,0)</f>
        <v>28123</v>
      </c>
      <c r="C3609">
        <v>2823</v>
      </c>
      <c r="D3609" t="s">
        <v>200</v>
      </c>
      <c r="E3609">
        <v>11</v>
      </c>
    </row>
    <row r="3610" spans="1:5">
      <c r="A3610" t="str">
        <f>VLOOKUP(C3610,Nomen2!$A$1:$E$34,2,0)</f>
        <v>BASSIN DU SUD-MANCHE</v>
      </c>
      <c r="B3610">
        <f>VLOOKUP(C3610,Nomen2!$A$1:$E$34,3,0)</f>
        <v>28123</v>
      </c>
      <c r="C3610">
        <v>2823</v>
      </c>
      <c r="D3610" t="s">
        <v>230</v>
      </c>
      <c r="E3610">
        <v>10</v>
      </c>
    </row>
    <row r="3611" spans="1:5">
      <c r="A3611" t="str">
        <f>VLOOKUP(C3611,Nomen2!$A$1:$E$34,2,0)</f>
        <v>BASSIN DU SUD-MANCHE</v>
      </c>
      <c r="B3611">
        <f>VLOOKUP(C3611,Nomen2!$A$1:$E$34,3,0)</f>
        <v>28123</v>
      </c>
      <c r="C3611">
        <v>2823</v>
      </c>
      <c r="D3611" t="s">
        <v>180</v>
      </c>
      <c r="E3611">
        <v>10</v>
      </c>
    </row>
    <row r="3612" spans="1:5">
      <c r="A3612" t="str">
        <f>VLOOKUP(C3612,Nomen2!$A$1:$E$34,2,0)</f>
        <v>BASSIN DU SUD-MANCHE</v>
      </c>
      <c r="B3612">
        <f>VLOOKUP(C3612,Nomen2!$A$1:$E$34,3,0)</f>
        <v>28123</v>
      </c>
      <c r="C3612">
        <v>2823</v>
      </c>
      <c r="D3612" t="s">
        <v>206</v>
      </c>
      <c r="E3612">
        <v>9</v>
      </c>
    </row>
    <row r="3613" spans="1:5">
      <c r="A3613" t="str">
        <f>VLOOKUP(C3613,Nomen2!$A$1:$E$34,2,0)</f>
        <v>BASSIN DU SUD-MANCHE</v>
      </c>
      <c r="B3613">
        <f>VLOOKUP(C3613,Nomen2!$A$1:$E$34,3,0)</f>
        <v>28123</v>
      </c>
      <c r="C3613">
        <v>2823</v>
      </c>
      <c r="D3613" t="s">
        <v>340</v>
      </c>
      <c r="E3613">
        <v>8</v>
      </c>
    </row>
    <row r="3614" spans="1:5">
      <c r="A3614" t="str">
        <f>VLOOKUP(C3614,Nomen2!$A$1:$E$34,2,0)</f>
        <v>BASSIN DU SUD-MANCHE</v>
      </c>
      <c r="B3614">
        <f>VLOOKUP(C3614,Nomen2!$A$1:$E$34,3,0)</f>
        <v>28123</v>
      </c>
      <c r="C3614">
        <v>2823</v>
      </c>
      <c r="D3614" t="s">
        <v>221</v>
      </c>
      <c r="E3614">
        <v>8</v>
      </c>
    </row>
    <row r="3615" spans="1:5">
      <c r="A3615" t="str">
        <f>VLOOKUP(C3615,Nomen2!$A$1:$E$34,2,0)</f>
        <v>BASSIN DU SUD-MANCHE</v>
      </c>
      <c r="B3615">
        <f>VLOOKUP(C3615,Nomen2!$A$1:$E$34,3,0)</f>
        <v>28123</v>
      </c>
      <c r="C3615">
        <v>2823</v>
      </c>
      <c r="D3615" t="s">
        <v>257</v>
      </c>
      <c r="E3615">
        <v>7</v>
      </c>
    </row>
    <row r="3616" spans="1:5">
      <c r="A3616" t="str">
        <f>VLOOKUP(C3616,Nomen2!$A$1:$E$34,2,0)</f>
        <v>BASSIN DU SUD-MANCHE</v>
      </c>
      <c r="B3616">
        <f>VLOOKUP(C3616,Nomen2!$A$1:$E$34,3,0)</f>
        <v>28123</v>
      </c>
      <c r="C3616">
        <v>2823</v>
      </c>
      <c r="D3616" t="s">
        <v>212</v>
      </c>
      <c r="E3616">
        <v>7</v>
      </c>
    </row>
    <row r="3617" spans="1:5">
      <c r="A3617" t="str">
        <f>VLOOKUP(C3617,Nomen2!$A$1:$E$34,2,0)</f>
        <v>BASSIN DU SUD-MANCHE</v>
      </c>
      <c r="B3617">
        <f>VLOOKUP(C3617,Nomen2!$A$1:$E$34,3,0)</f>
        <v>28123</v>
      </c>
      <c r="C3617">
        <v>2823</v>
      </c>
      <c r="D3617" t="s">
        <v>215</v>
      </c>
      <c r="E3617">
        <v>7</v>
      </c>
    </row>
    <row r="3618" spans="1:5">
      <c r="A3618" t="str">
        <f>VLOOKUP(C3618,Nomen2!$A$1:$E$34,2,0)</f>
        <v>BASSIN DU SUD-MANCHE</v>
      </c>
      <c r="B3618">
        <f>VLOOKUP(C3618,Nomen2!$A$1:$E$34,3,0)</f>
        <v>28123</v>
      </c>
      <c r="C3618">
        <v>2823</v>
      </c>
      <c r="D3618" t="s">
        <v>223</v>
      </c>
      <c r="E3618">
        <v>7</v>
      </c>
    </row>
    <row r="3619" spans="1:5">
      <c r="A3619" t="str">
        <f>VLOOKUP(C3619,Nomen2!$A$1:$E$34,2,0)</f>
        <v>BASSIN DU SUD-MANCHE</v>
      </c>
      <c r="B3619">
        <f>VLOOKUP(C3619,Nomen2!$A$1:$E$34,3,0)</f>
        <v>28123</v>
      </c>
      <c r="C3619">
        <v>2823</v>
      </c>
      <c r="D3619" t="s">
        <v>190</v>
      </c>
      <c r="E3619">
        <v>7</v>
      </c>
    </row>
    <row r="3620" spans="1:5">
      <c r="A3620" t="str">
        <f>VLOOKUP(C3620,Nomen2!$A$1:$E$34,2,0)</f>
        <v>BASSIN DU SUD-MANCHE</v>
      </c>
      <c r="B3620">
        <f>VLOOKUP(C3620,Nomen2!$A$1:$E$34,3,0)</f>
        <v>28123</v>
      </c>
      <c r="C3620">
        <v>2823</v>
      </c>
      <c r="D3620" t="s">
        <v>204</v>
      </c>
      <c r="E3620">
        <v>7</v>
      </c>
    </row>
    <row r="3621" spans="1:5">
      <c r="A3621" t="str">
        <f>VLOOKUP(C3621,Nomen2!$A$1:$E$34,2,0)</f>
        <v>BASSIN DU SUD-MANCHE</v>
      </c>
      <c r="B3621">
        <f>VLOOKUP(C3621,Nomen2!$A$1:$E$34,3,0)</f>
        <v>28123</v>
      </c>
      <c r="C3621">
        <v>2823</v>
      </c>
      <c r="D3621" t="s">
        <v>211</v>
      </c>
      <c r="E3621">
        <v>7</v>
      </c>
    </row>
    <row r="3622" spans="1:5">
      <c r="A3622" t="str">
        <f>VLOOKUP(C3622,Nomen2!$A$1:$E$34,2,0)</f>
        <v>BASSIN DU SUD-MANCHE</v>
      </c>
      <c r="B3622">
        <f>VLOOKUP(C3622,Nomen2!$A$1:$E$34,3,0)</f>
        <v>28123</v>
      </c>
      <c r="C3622">
        <v>2823</v>
      </c>
      <c r="D3622" t="s">
        <v>273</v>
      </c>
      <c r="E3622">
        <v>6</v>
      </c>
    </row>
    <row r="3623" spans="1:5">
      <c r="A3623" t="str">
        <f>VLOOKUP(C3623,Nomen2!$A$1:$E$34,2,0)</f>
        <v>BASSIN DU SUD-MANCHE</v>
      </c>
      <c r="B3623">
        <f>VLOOKUP(C3623,Nomen2!$A$1:$E$34,3,0)</f>
        <v>28123</v>
      </c>
      <c r="C3623">
        <v>2823</v>
      </c>
      <c r="D3623" t="s">
        <v>198</v>
      </c>
      <c r="E3623">
        <v>6</v>
      </c>
    </row>
    <row r="3624" spans="1:5">
      <c r="A3624" t="str">
        <f>VLOOKUP(C3624,Nomen2!$A$1:$E$34,2,0)</f>
        <v>BASSIN DU SUD-MANCHE</v>
      </c>
      <c r="B3624">
        <f>VLOOKUP(C3624,Nomen2!$A$1:$E$34,3,0)</f>
        <v>28123</v>
      </c>
      <c r="C3624">
        <v>2823</v>
      </c>
      <c r="D3624" t="s">
        <v>255</v>
      </c>
      <c r="E3624">
        <v>6</v>
      </c>
    </row>
    <row r="3625" spans="1:5">
      <c r="A3625" t="str">
        <f>VLOOKUP(C3625,Nomen2!$A$1:$E$34,2,0)</f>
        <v>BASSIN DU SUD-MANCHE</v>
      </c>
      <c r="B3625">
        <f>VLOOKUP(C3625,Nomen2!$A$1:$E$34,3,0)</f>
        <v>28123</v>
      </c>
      <c r="C3625">
        <v>2823</v>
      </c>
      <c r="D3625" t="s">
        <v>424</v>
      </c>
      <c r="E3625">
        <v>5</v>
      </c>
    </row>
    <row r="3626" spans="1:5">
      <c r="A3626" t="str">
        <f>VLOOKUP(C3626,Nomen2!$A$1:$E$34,2,0)</f>
        <v>BASSIN DU SUD-MANCHE</v>
      </c>
      <c r="B3626">
        <f>VLOOKUP(C3626,Nomen2!$A$1:$E$34,3,0)</f>
        <v>28123</v>
      </c>
      <c r="C3626">
        <v>2823</v>
      </c>
      <c r="D3626" t="s">
        <v>256</v>
      </c>
      <c r="E3626">
        <v>5</v>
      </c>
    </row>
    <row r="3627" spans="1:5">
      <c r="A3627" t="str">
        <f>VLOOKUP(C3627,Nomen2!$A$1:$E$34,2,0)</f>
        <v>BASSIN DU SUD-MANCHE</v>
      </c>
      <c r="B3627">
        <f>VLOOKUP(C3627,Nomen2!$A$1:$E$34,3,0)</f>
        <v>28123</v>
      </c>
      <c r="C3627">
        <v>2823</v>
      </c>
      <c r="D3627" t="s">
        <v>217</v>
      </c>
      <c r="E3627">
        <v>5</v>
      </c>
    </row>
    <row r="3628" spans="1:5">
      <c r="A3628" t="str">
        <f>VLOOKUP(C3628,Nomen2!$A$1:$E$34,2,0)</f>
        <v>BASSIN DU SUD-MANCHE</v>
      </c>
      <c r="B3628">
        <f>VLOOKUP(C3628,Nomen2!$A$1:$E$34,3,0)</f>
        <v>28123</v>
      </c>
      <c r="C3628">
        <v>2823</v>
      </c>
      <c r="D3628" t="s">
        <v>197</v>
      </c>
      <c r="E3628">
        <v>5</v>
      </c>
    </row>
    <row r="3629" spans="1:5">
      <c r="A3629" t="str">
        <f>VLOOKUP(C3629,Nomen2!$A$1:$E$34,2,0)</f>
        <v>BASSIN DU SUD-MANCHE</v>
      </c>
      <c r="B3629">
        <f>VLOOKUP(C3629,Nomen2!$A$1:$E$34,3,0)</f>
        <v>28123</v>
      </c>
      <c r="C3629">
        <v>2823</v>
      </c>
      <c r="D3629" t="s">
        <v>233</v>
      </c>
      <c r="E3629">
        <v>5</v>
      </c>
    </row>
    <row r="3630" spans="1:5">
      <c r="A3630" t="str">
        <f>VLOOKUP(C3630,Nomen2!$A$1:$E$34,2,0)</f>
        <v>BASSIN DU SUD-MANCHE</v>
      </c>
      <c r="B3630">
        <f>VLOOKUP(C3630,Nomen2!$A$1:$E$34,3,0)</f>
        <v>28123</v>
      </c>
      <c r="C3630">
        <v>2823</v>
      </c>
      <c r="D3630" t="s">
        <v>187</v>
      </c>
      <c r="E3630">
        <v>5</v>
      </c>
    </row>
    <row r="3631" spans="1:5">
      <c r="A3631" t="str">
        <f>VLOOKUP(C3631,Nomen2!$A$1:$E$34,2,0)</f>
        <v>BASSIN DU SUD-MANCHE</v>
      </c>
      <c r="B3631">
        <f>VLOOKUP(C3631,Nomen2!$A$1:$E$34,3,0)</f>
        <v>28123</v>
      </c>
      <c r="C3631">
        <v>2823</v>
      </c>
      <c r="D3631" t="s">
        <v>236</v>
      </c>
      <c r="E3631">
        <v>5</v>
      </c>
    </row>
    <row r="3632" spans="1:5">
      <c r="A3632" t="str">
        <f>VLOOKUP(C3632,Nomen2!$A$1:$E$34,2,0)</f>
        <v>BASSIN DU SUD-MANCHE</v>
      </c>
      <c r="B3632">
        <f>VLOOKUP(C3632,Nomen2!$A$1:$E$34,3,0)</f>
        <v>28123</v>
      </c>
      <c r="C3632">
        <v>2823</v>
      </c>
      <c r="D3632" t="s">
        <v>261</v>
      </c>
      <c r="E3632">
        <v>5</v>
      </c>
    </row>
    <row r="3633" spans="1:5">
      <c r="A3633" t="str">
        <f>VLOOKUP(C3633,Nomen2!$A$1:$E$34,2,0)</f>
        <v>BASSIN DU SUD-MANCHE</v>
      </c>
      <c r="B3633">
        <f>VLOOKUP(C3633,Nomen2!$A$1:$E$34,3,0)</f>
        <v>28123</v>
      </c>
      <c r="C3633">
        <v>2823</v>
      </c>
      <c r="D3633" t="s">
        <v>274</v>
      </c>
      <c r="E3633">
        <v>5</v>
      </c>
    </row>
    <row r="3634" spans="1:5">
      <c r="A3634" t="str">
        <f>VLOOKUP(C3634,Nomen2!$A$1:$E$34,2,0)</f>
        <v>BASSIN DU SUD-MANCHE</v>
      </c>
      <c r="B3634">
        <f>VLOOKUP(C3634,Nomen2!$A$1:$E$34,3,0)</f>
        <v>28123</v>
      </c>
      <c r="C3634">
        <v>2823</v>
      </c>
      <c r="D3634" t="s">
        <v>296</v>
      </c>
      <c r="E3634">
        <v>5</v>
      </c>
    </row>
    <row r="3635" spans="1:5">
      <c r="A3635" t="str">
        <f>VLOOKUP(C3635,Nomen2!$A$1:$E$34,2,0)</f>
        <v>BASSIN DU SUD-MANCHE</v>
      </c>
      <c r="B3635">
        <f>VLOOKUP(C3635,Nomen2!$A$1:$E$34,3,0)</f>
        <v>28123</v>
      </c>
      <c r="C3635">
        <v>2823</v>
      </c>
      <c r="D3635" t="s">
        <v>238</v>
      </c>
      <c r="E3635">
        <v>5</v>
      </c>
    </row>
    <row r="3636" spans="1:5">
      <c r="A3636" t="str">
        <f>VLOOKUP(C3636,Nomen2!$A$1:$E$34,2,0)</f>
        <v>BASSIN DU SUD-MANCHE</v>
      </c>
      <c r="B3636">
        <f>VLOOKUP(C3636,Nomen2!$A$1:$E$34,3,0)</f>
        <v>28123</v>
      </c>
      <c r="C3636">
        <v>2823</v>
      </c>
      <c r="D3636" t="s">
        <v>324</v>
      </c>
      <c r="E3636">
        <v>5</v>
      </c>
    </row>
    <row r="3637" spans="1:5">
      <c r="A3637" t="str">
        <f>VLOOKUP(C3637,Nomen2!$A$1:$E$34,2,0)</f>
        <v>BASSIN DU SUD-MANCHE</v>
      </c>
      <c r="B3637">
        <f>VLOOKUP(C3637,Nomen2!$A$1:$E$34,3,0)</f>
        <v>28123</v>
      </c>
      <c r="C3637">
        <v>2823</v>
      </c>
      <c r="D3637" t="s">
        <v>216</v>
      </c>
      <c r="E3637">
        <v>5</v>
      </c>
    </row>
    <row r="3638" spans="1:5">
      <c r="A3638" t="str">
        <f>VLOOKUP(C3638,Nomen2!$A$1:$E$34,2,0)</f>
        <v>BASSIN DU SUD-MANCHE</v>
      </c>
      <c r="B3638">
        <f>VLOOKUP(C3638,Nomen2!$A$1:$E$34,3,0)</f>
        <v>28123</v>
      </c>
      <c r="C3638">
        <v>2823</v>
      </c>
      <c r="D3638" t="s">
        <v>262</v>
      </c>
      <c r="E3638">
        <v>5</v>
      </c>
    </row>
    <row r="3639" spans="1:5">
      <c r="A3639" t="str">
        <f>VLOOKUP(C3639,Nomen2!$A$1:$E$34,2,0)</f>
        <v>BASSIN DU SUD-MANCHE</v>
      </c>
      <c r="B3639">
        <f>VLOOKUP(C3639,Nomen2!$A$1:$E$34,3,0)</f>
        <v>28123</v>
      </c>
      <c r="C3639">
        <v>2823</v>
      </c>
      <c r="D3639" t="s">
        <v>268</v>
      </c>
      <c r="E3639">
        <v>4</v>
      </c>
    </row>
    <row r="3640" spans="1:5">
      <c r="A3640" t="str">
        <f>VLOOKUP(C3640,Nomen2!$A$1:$E$34,2,0)</f>
        <v>BASSIN DU SUD-MANCHE</v>
      </c>
      <c r="B3640">
        <f>VLOOKUP(C3640,Nomen2!$A$1:$E$34,3,0)</f>
        <v>28123</v>
      </c>
      <c r="C3640">
        <v>2823</v>
      </c>
      <c r="D3640" t="s">
        <v>311</v>
      </c>
      <c r="E3640">
        <v>4</v>
      </c>
    </row>
    <row r="3641" spans="1:5">
      <c r="A3641" t="str">
        <f>VLOOKUP(C3641,Nomen2!$A$1:$E$34,2,0)</f>
        <v>BASSIN DU SUD-MANCHE</v>
      </c>
      <c r="B3641">
        <f>VLOOKUP(C3641,Nomen2!$A$1:$E$34,3,0)</f>
        <v>28123</v>
      </c>
      <c r="C3641">
        <v>2823</v>
      </c>
      <c r="D3641" t="s">
        <v>239</v>
      </c>
      <c r="E3641">
        <v>4</v>
      </c>
    </row>
    <row r="3642" spans="1:5">
      <c r="A3642" t="str">
        <f>VLOOKUP(C3642,Nomen2!$A$1:$E$34,2,0)</f>
        <v>BASSIN DU SUD-MANCHE</v>
      </c>
      <c r="B3642">
        <f>VLOOKUP(C3642,Nomen2!$A$1:$E$34,3,0)</f>
        <v>28123</v>
      </c>
      <c r="C3642">
        <v>2823</v>
      </c>
      <c r="D3642" t="s">
        <v>280</v>
      </c>
      <c r="E3642">
        <v>4</v>
      </c>
    </row>
    <row r="3643" spans="1:5">
      <c r="A3643" t="str">
        <f>VLOOKUP(C3643,Nomen2!$A$1:$E$34,2,0)</f>
        <v>BASSIN DU SUD-MANCHE</v>
      </c>
      <c r="B3643">
        <f>VLOOKUP(C3643,Nomen2!$A$1:$E$34,3,0)</f>
        <v>28123</v>
      </c>
      <c r="C3643">
        <v>2823</v>
      </c>
      <c r="D3643" t="s">
        <v>411</v>
      </c>
      <c r="E3643">
        <v>4</v>
      </c>
    </row>
    <row r="3644" spans="1:5">
      <c r="A3644" t="str">
        <f>VLOOKUP(C3644,Nomen2!$A$1:$E$34,2,0)</f>
        <v>BASSIN DU SUD-MANCHE</v>
      </c>
      <c r="B3644">
        <f>VLOOKUP(C3644,Nomen2!$A$1:$E$34,3,0)</f>
        <v>28123</v>
      </c>
      <c r="C3644">
        <v>2823</v>
      </c>
      <c r="D3644" t="s">
        <v>302</v>
      </c>
      <c r="E3644">
        <v>4</v>
      </c>
    </row>
    <row r="3645" spans="1:5">
      <c r="A3645" t="str">
        <f>VLOOKUP(C3645,Nomen2!$A$1:$E$34,2,0)</f>
        <v>BASSIN DU SUD-MANCHE</v>
      </c>
      <c r="B3645">
        <f>VLOOKUP(C3645,Nomen2!$A$1:$E$34,3,0)</f>
        <v>28123</v>
      </c>
      <c r="C3645">
        <v>2823</v>
      </c>
      <c r="D3645" t="s">
        <v>318</v>
      </c>
      <c r="E3645">
        <v>4</v>
      </c>
    </row>
    <row r="3646" spans="1:5">
      <c r="A3646" t="str">
        <f>VLOOKUP(C3646,Nomen2!$A$1:$E$34,2,0)</f>
        <v>BASSIN DU SUD-MANCHE</v>
      </c>
      <c r="B3646">
        <f>VLOOKUP(C3646,Nomen2!$A$1:$E$34,3,0)</f>
        <v>28123</v>
      </c>
      <c r="C3646">
        <v>2823</v>
      </c>
      <c r="D3646" t="s">
        <v>339</v>
      </c>
      <c r="E3646">
        <v>3</v>
      </c>
    </row>
    <row r="3647" spans="1:5">
      <c r="A3647" t="str">
        <f>VLOOKUP(C3647,Nomen2!$A$1:$E$34,2,0)</f>
        <v>BASSIN DU SUD-MANCHE</v>
      </c>
      <c r="B3647">
        <f>VLOOKUP(C3647,Nomen2!$A$1:$E$34,3,0)</f>
        <v>28123</v>
      </c>
      <c r="C3647">
        <v>2823</v>
      </c>
      <c r="D3647" t="s">
        <v>226</v>
      </c>
      <c r="E3647">
        <v>3</v>
      </c>
    </row>
    <row r="3648" spans="1:5">
      <c r="A3648" t="str">
        <f>VLOOKUP(C3648,Nomen2!$A$1:$E$34,2,0)</f>
        <v>BASSIN DU SUD-MANCHE</v>
      </c>
      <c r="B3648">
        <f>VLOOKUP(C3648,Nomen2!$A$1:$E$34,3,0)</f>
        <v>28123</v>
      </c>
      <c r="C3648">
        <v>2823</v>
      </c>
      <c r="D3648" t="s">
        <v>263</v>
      </c>
      <c r="E3648">
        <v>3</v>
      </c>
    </row>
    <row r="3649" spans="1:5">
      <c r="A3649" t="str">
        <f>VLOOKUP(C3649,Nomen2!$A$1:$E$34,2,0)</f>
        <v>BASSIN DU SUD-MANCHE</v>
      </c>
      <c r="B3649">
        <f>VLOOKUP(C3649,Nomen2!$A$1:$E$34,3,0)</f>
        <v>28123</v>
      </c>
      <c r="C3649">
        <v>2823</v>
      </c>
      <c r="D3649" t="s">
        <v>224</v>
      </c>
      <c r="E3649">
        <v>3</v>
      </c>
    </row>
    <row r="3650" spans="1:5">
      <c r="A3650" t="str">
        <f>VLOOKUP(C3650,Nomen2!$A$1:$E$34,2,0)</f>
        <v>BASSIN DU SUD-MANCHE</v>
      </c>
      <c r="B3650">
        <f>VLOOKUP(C3650,Nomen2!$A$1:$E$34,3,0)</f>
        <v>28123</v>
      </c>
      <c r="C3650">
        <v>2823</v>
      </c>
      <c r="D3650" t="s">
        <v>213</v>
      </c>
      <c r="E3650">
        <v>3</v>
      </c>
    </row>
    <row r="3651" spans="1:5">
      <c r="A3651" t="str">
        <f>VLOOKUP(C3651,Nomen2!$A$1:$E$34,2,0)</f>
        <v>BASSIN DU SUD-MANCHE</v>
      </c>
      <c r="B3651">
        <f>VLOOKUP(C3651,Nomen2!$A$1:$E$34,3,0)</f>
        <v>28123</v>
      </c>
      <c r="C3651">
        <v>2823</v>
      </c>
      <c r="D3651" t="s">
        <v>186</v>
      </c>
      <c r="E3651">
        <v>3</v>
      </c>
    </row>
    <row r="3652" spans="1:5">
      <c r="A3652" t="str">
        <f>VLOOKUP(C3652,Nomen2!$A$1:$E$34,2,0)</f>
        <v>BASSIN DU SUD-MANCHE</v>
      </c>
      <c r="B3652">
        <f>VLOOKUP(C3652,Nomen2!$A$1:$E$34,3,0)</f>
        <v>28123</v>
      </c>
      <c r="C3652">
        <v>2823</v>
      </c>
      <c r="D3652" t="s">
        <v>315</v>
      </c>
      <c r="E3652">
        <v>3</v>
      </c>
    </row>
    <row r="3653" spans="1:5">
      <c r="A3653" t="str">
        <f>VLOOKUP(C3653,Nomen2!$A$1:$E$34,2,0)</f>
        <v>BASSIN DU SUD-MANCHE</v>
      </c>
      <c r="B3653">
        <f>VLOOKUP(C3653,Nomen2!$A$1:$E$34,3,0)</f>
        <v>28123</v>
      </c>
      <c r="C3653">
        <v>2823</v>
      </c>
      <c r="D3653" t="s">
        <v>240</v>
      </c>
      <c r="E3653">
        <v>3</v>
      </c>
    </row>
    <row r="3654" spans="1:5">
      <c r="A3654" t="str">
        <f>VLOOKUP(C3654,Nomen2!$A$1:$E$34,2,0)</f>
        <v>BASSIN DU SUD-MANCHE</v>
      </c>
      <c r="B3654">
        <f>VLOOKUP(C3654,Nomen2!$A$1:$E$34,3,0)</f>
        <v>28123</v>
      </c>
      <c r="C3654">
        <v>2823</v>
      </c>
      <c r="D3654" t="s">
        <v>249</v>
      </c>
      <c r="E3654">
        <v>3</v>
      </c>
    </row>
    <row r="3655" spans="1:5">
      <c r="A3655" t="str">
        <f>VLOOKUP(C3655,Nomen2!$A$1:$E$34,2,0)</f>
        <v>BASSIN DU SUD-MANCHE</v>
      </c>
      <c r="B3655">
        <f>VLOOKUP(C3655,Nomen2!$A$1:$E$34,3,0)</f>
        <v>28123</v>
      </c>
      <c r="C3655">
        <v>2823</v>
      </c>
      <c r="D3655" t="s">
        <v>202</v>
      </c>
      <c r="E3655">
        <v>3</v>
      </c>
    </row>
    <row r="3656" spans="1:5">
      <c r="A3656" t="str">
        <f>VLOOKUP(C3656,Nomen2!$A$1:$E$34,2,0)</f>
        <v>BASSIN DU SUD-MANCHE</v>
      </c>
      <c r="B3656">
        <f>VLOOKUP(C3656,Nomen2!$A$1:$E$34,3,0)</f>
        <v>28123</v>
      </c>
      <c r="C3656">
        <v>2823</v>
      </c>
      <c r="D3656" t="s">
        <v>446</v>
      </c>
      <c r="E3656">
        <v>3</v>
      </c>
    </row>
    <row r="3657" spans="1:5">
      <c r="A3657" t="str">
        <f>VLOOKUP(C3657,Nomen2!$A$1:$E$34,2,0)</f>
        <v>BASSIN DU SUD-MANCHE</v>
      </c>
      <c r="B3657">
        <f>VLOOKUP(C3657,Nomen2!$A$1:$E$34,3,0)</f>
        <v>28123</v>
      </c>
      <c r="C3657">
        <v>2823</v>
      </c>
      <c r="D3657" t="s">
        <v>203</v>
      </c>
      <c r="E3657">
        <v>3</v>
      </c>
    </row>
    <row r="3658" spans="1:5">
      <c r="A3658" t="str">
        <f>VLOOKUP(C3658,Nomen2!$A$1:$E$34,2,0)</f>
        <v>BASSIN DU SUD-MANCHE</v>
      </c>
      <c r="B3658">
        <f>VLOOKUP(C3658,Nomen2!$A$1:$E$34,3,0)</f>
        <v>28123</v>
      </c>
      <c r="C3658">
        <v>2823</v>
      </c>
      <c r="D3658" t="s">
        <v>248</v>
      </c>
      <c r="E3658">
        <v>3</v>
      </c>
    </row>
    <row r="3659" spans="1:5">
      <c r="A3659" t="str">
        <f>VLOOKUP(C3659,Nomen2!$A$1:$E$34,2,0)</f>
        <v>BASSIN DU SUD-MANCHE</v>
      </c>
      <c r="B3659">
        <f>VLOOKUP(C3659,Nomen2!$A$1:$E$34,3,0)</f>
        <v>28123</v>
      </c>
      <c r="C3659">
        <v>2823</v>
      </c>
      <c r="D3659" t="s">
        <v>288</v>
      </c>
      <c r="E3659">
        <v>3</v>
      </c>
    </row>
    <row r="3660" spans="1:5">
      <c r="A3660" t="str">
        <f>VLOOKUP(C3660,Nomen2!$A$1:$E$34,2,0)</f>
        <v>BASSIN DU SUD-MANCHE</v>
      </c>
      <c r="B3660">
        <f>VLOOKUP(C3660,Nomen2!$A$1:$E$34,3,0)</f>
        <v>28123</v>
      </c>
      <c r="C3660">
        <v>2823</v>
      </c>
      <c r="D3660" t="s">
        <v>253</v>
      </c>
      <c r="E3660">
        <v>3</v>
      </c>
    </row>
    <row r="3661" spans="1:5">
      <c r="A3661" t="str">
        <f>VLOOKUP(C3661,Nomen2!$A$1:$E$34,2,0)</f>
        <v>BASSIN DU SUD-MANCHE</v>
      </c>
      <c r="B3661">
        <f>VLOOKUP(C3661,Nomen2!$A$1:$E$34,3,0)</f>
        <v>28123</v>
      </c>
      <c r="C3661">
        <v>2823</v>
      </c>
      <c r="D3661" t="s">
        <v>297</v>
      </c>
      <c r="E3661">
        <v>3</v>
      </c>
    </row>
    <row r="3662" spans="1:5">
      <c r="A3662" t="str">
        <f>VLOOKUP(C3662,Nomen2!$A$1:$E$34,2,0)</f>
        <v>BASSIN DU SUD-MANCHE</v>
      </c>
      <c r="B3662">
        <f>VLOOKUP(C3662,Nomen2!$A$1:$E$34,3,0)</f>
        <v>28123</v>
      </c>
      <c r="C3662">
        <v>2823</v>
      </c>
      <c r="D3662" t="s">
        <v>209</v>
      </c>
      <c r="E3662">
        <v>3</v>
      </c>
    </row>
    <row r="3663" spans="1:5">
      <c r="A3663" t="str">
        <f>VLOOKUP(C3663,Nomen2!$A$1:$E$34,2,0)</f>
        <v>BASSIN DU SUD-MANCHE</v>
      </c>
      <c r="B3663">
        <f>VLOOKUP(C3663,Nomen2!$A$1:$E$34,3,0)</f>
        <v>28123</v>
      </c>
      <c r="C3663">
        <v>2823</v>
      </c>
      <c r="D3663" t="s">
        <v>477</v>
      </c>
      <c r="E3663">
        <v>2</v>
      </c>
    </row>
    <row r="3664" spans="1:5">
      <c r="A3664" t="str">
        <f>VLOOKUP(C3664,Nomen2!$A$1:$E$34,2,0)</f>
        <v>BASSIN DU SUD-MANCHE</v>
      </c>
      <c r="B3664">
        <f>VLOOKUP(C3664,Nomen2!$A$1:$E$34,3,0)</f>
        <v>28123</v>
      </c>
      <c r="C3664">
        <v>2823</v>
      </c>
      <c r="D3664" t="s">
        <v>478</v>
      </c>
      <c r="E3664">
        <v>2</v>
      </c>
    </row>
    <row r="3665" spans="1:5">
      <c r="A3665" t="str">
        <f>VLOOKUP(C3665,Nomen2!$A$1:$E$34,2,0)</f>
        <v>BASSIN DU SUD-MANCHE</v>
      </c>
      <c r="B3665">
        <f>VLOOKUP(C3665,Nomen2!$A$1:$E$34,3,0)</f>
        <v>28123</v>
      </c>
      <c r="C3665">
        <v>2823</v>
      </c>
      <c r="D3665" t="s">
        <v>426</v>
      </c>
      <c r="E3665">
        <v>2</v>
      </c>
    </row>
    <row r="3666" spans="1:5">
      <c r="A3666" t="str">
        <f>VLOOKUP(C3666,Nomen2!$A$1:$E$34,2,0)</f>
        <v>BASSIN DU SUD-MANCHE</v>
      </c>
      <c r="B3666">
        <f>VLOOKUP(C3666,Nomen2!$A$1:$E$34,3,0)</f>
        <v>28123</v>
      </c>
      <c r="C3666">
        <v>2823</v>
      </c>
      <c r="D3666" t="s">
        <v>488</v>
      </c>
      <c r="E3666">
        <v>2</v>
      </c>
    </row>
    <row r="3667" spans="1:5">
      <c r="A3667" t="str">
        <f>VLOOKUP(C3667,Nomen2!$A$1:$E$34,2,0)</f>
        <v>BASSIN DU SUD-MANCHE</v>
      </c>
      <c r="B3667">
        <f>VLOOKUP(C3667,Nomen2!$A$1:$E$34,3,0)</f>
        <v>28123</v>
      </c>
      <c r="C3667">
        <v>2823</v>
      </c>
      <c r="D3667" t="s">
        <v>210</v>
      </c>
      <c r="E3667">
        <v>2</v>
      </c>
    </row>
    <row r="3668" spans="1:5">
      <c r="A3668" t="str">
        <f>VLOOKUP(C3668,Nomen2!$A$1:$E$34,2,0)</f>
        <v>BASSIN DU SUD-MANCHE</v>
      </c>
      <c r="B3668">
        <f>VLOOKUP(C3668,Nomen2!$A$1:$E$34,3,0)</f>
        <v>28123</v>
      </c>
      <c r="C3668">
        <v>2823</v>
      </c>
      <c r="D3668" t="s">
        <v>292</v>
      </c>
      <c r="E3668">
        <v>2</v>
      </c>
    </row>
    <row r="3669" spans="1:5">
      <c r="A3669" t="str">
        <f>VLOOKUP(C3669,Nomen2!$A$1:$E$34,2,0)</f>
        <v>BASSIN DU SUD-MANCHE</v>
      </c>
      <c r="B3669">
        <f>VLOOKUP(C3669,Nomen2!$A$1:$E$34,3,0)</f>
        <v>28123</v>
      </c>
      <c r="C3669">
        <v>2823</v>
      </c>
      <c r="D3669" t="s">
        <v>222</v>
      </c>
      <c r="E3669">
        <v>2</v>
      </c>
    </row>
    <row r="3670" spans="1:5">
      <c r="A3670" t="str">
        <f>VLOOKUP(C3670,Nomen2!$A$1:$E$34,2,0)</f>
        <v>BASSIN DU SUD-MANCHE</v>
      </c>
      <c r="B3670">
        <f>VLOOKUP(C3670,Nomen2!$A$1:$E$34,3,0)</f>
        <v>28123</v>
      </c>
      <c r="C3670">
        <v>2823</v>
      </c>
      <c r="D3670" t="s">
        <v>232</v>
      </c>
      <c r="E3670">
        <v>2</v>
      </c>
    </row>
    <row r="3671" spans="1:5">
      <c r="A3671" t="str">
        <f>VLOOKUP(C3671,Nomen2!$A$1:$E$34,2,0)</f>
        <v>BASSIN DU SUD-MANCHE</v>
      </c>
      <c r="B3671">
        <f>VLOOKUP(C3671,Nomen2!$A$1:$E$34,3,0)</f>
        <v>28123</v>
      </c>
      <c r="C3671">
        <v>2823</v>
      </c>
      <c r="D3671" t="s">
        <v>313</v>
      </c>
      <c r="E3671">
        <v>2</v>
      </c>
    </row>
    <row r="3672" spans="1:5">
      <c r="A3672" t="str">
        <f>VLOOKUP(C3672,Nomen2!$A$1:$E$34,2,0)</f>
        <v>BASSIN DU SUD-MANCHE</v>
      </c>
      <c r="B3672">
        <f>VLOOKUP(C3672,Nomen2!$A$1:$E$34,3,0)</f>
        <v>28123</v>
      </c>
      <c r="C3672">
        <v>2823</v>
      </c>
      <c r="D3672" t="s">
        <v>343</v>
      </c>
      <c r="E3672">
        <v>2</v>
      </c>
    </row>
    <row r="3673" spans="1:5">
      <c r="A3673" t="str">
        <f>VLOOKUP(C3673,Nomen2!$A$1:$E$34,2,0)</f>
        <v>BASSIN DU SUD-MANCHE</v>
      </c>
      <c r="B3673">
        <f>VLOOKUP(C3673,Nomen2!$A$1:$E$34,3,0)</f>
        <v>28123</v>
      </c>
      <c r="C3673">
        <v>2823</v>
      </c>
      <c r="D3673" t="s">
        <v>306</v>
      </c>
      <c r="E3673">
        <v>2</v>
      </c>
    </row>
    <row r="3674" spans="1:5">
      <c r="A3674" t="str">
        <f>VLOOKUP(C3674,Nomen2!$A$1:$E$34,2,0)</f>
        <v>BASSIN DU SUD-MANCHE</v>
      </c>
      <c r="B3674">
        <f>VLOOKUP(C3674,Nomen2!$A$1:$E$34,3,0)</f>
        <v>28123</v>
      </c>
      <c r="C3674">
        <v>2823</v>
      </c>
      <c r="D3674" t="s">
        <v>218</v>
      </c>
      <c r="E3674">
        <v>2</v>
      </c>
    </row>
    <row r="3675" spans="1:5">
      <c r="A3675" t="str">
        <f>VLOOKUP(C3675,Nomen2!$A$1:$E$34,2,0)</f>
        <v>BASSIN DU SUD-MANCHE</v>
      </c>
      <c r="B3675">
        <f>VLOOKUP(C3675,Nomen2!$A$1:$E$34,3,0)</f>
        <v>28123</v>
      </c>
      <c r="C3675">
        <v>2823</v>
      </c>
      <c r="D3675" t="s">
        <v>225</v>
      </c>
      <c r="E3675">
        <v>2</v>
      </c>
    </row>
    <row r="3676" spans="1:5">
      <c r="A3676" t="str">
        <f>VLOOKUP(C3676,Nomen2!$A$1:$E$34,2,0)</f>
        <v>BASSIN DU SUD-MANCHE</v>
      </c>
      <c r="B3676">
        <f>VLOOKUP(C3676,Nomen2!$A$1:$E$34,3,0)</f>
        <v>28123</v>
      </c>
      <c r="C3676">
        <v>2823</v>
      </c>
      <c r="D3676" t="s">
        <v>271</v>
      </c>
      <c r="E3676">
        <v>2</v>
      </c>
    </row>
    <row r="3677" spans="1:5">
      <c r="A3677" t="str">
        <f>VLOOKUP(C3677,Nomen2!$A$1:$E$34,2,0)</f>
        <v>BASSIN DU SUD-MANCHE</v>
      </c>
      <c r="B3677">
        <f>VLOOKUP(C3677,Nomen2!$A$1:$E$34,3,0)</f>
        <v>28123</v>
      </c>
      <c r="C3677">
        <v>2823</v>
      </c>
      <c r="D3677" t="s">
        <v>207</v>
      </c>
      <c r="E3677">
        <v>2</v>
      </c>
    </row>
    <row r="3678" spans="1:5">
      <c r="A3678" t="str">
        <f>VLOOKUP(C3678,Nomen2!$A$1:$E$34,2,0)</f>
        <v>BASSIN DU SUD-MANCHE</v>
      </c>
      <c r="B3678">
        <f>VLOOKUP(C3678,Nomen2!$A$1:$E$34,3,0)</f>
        <v>28123</v>
      </c>
      <c r="C3678">
        <v>2823</v>
      </c>
      <c r="D3678" t="s">
        <v>332</v>
      </c>
      <c r="E3678">
        <v>2</v>
      </c>
    </row>
    <row r="3679" spans="1:5">
      <c r="A3679" t="str">
        <f>VLOOKUP(C3679,Nomen2!$A$1:$E$34,2,0)</f>
        <v>BASSIN DU SUD-MANCHE</v>
      </c>
      <c r="B3679">
        <f>VLOOKUP(C3679,Nomen2!$A$1:$E$34,3,0)</f>
        <v>28123</v>
      </c>
      <c r="C3679">
        <v>2823</v>
      </c>
      <c r="D3679" t="s">
        <v>374</v>
      </c>
      <c r="E3679">
        <v>2</v>
      </c>
    </row>
    <row r="3680" spans="1:5">
      <c r="A3680" t="str">
        <f>VLOOKUP(C3680,Nomen2!$A$1:$E$34,2,0)</f>
        <v>BASSIN DU SUD-MANCHE</v>
      </c>
      <c r="B3680">
        <f>VLOOKUP(C3680,Nomen2!$A$1:$E$34,3,0)</f>
        <v>28123</v>
      </c>
      <c r="C3680">
        <v>2823</v>
      </c>
      <c r="D3680" t="s">
        <v>346</v>
      </c>
      <c r="E3680">
        <v>2</v>
      </c>
    </row>
    <row r="3681" spans="1:5">
      <c r="A3681" t="str">
        <f>VLOOKUP(C3681,Nomen2!$A$1:$E$34,2,0)</f>
        <v>BASSIN DU SUD-MANCHE</v>
      </c>
      <c r="B3681">
        <f>VLOOKUP(C3681,Nomen2!$A$1:$E$34,3,0)</f>
        <v>28123</v>
      </c>
      <c r="C3681">
        <v>2823</v>
      </c>
      <c r="D3681" t="s">
        <v>214</v>
      </c>
      <c r="E3681">
        <v>2</v>
      </c>
    </row>
    <row r="3682" spans="1:5">
      <c r="A3682" t="str">
        <f>VLOOKUP(C3682,Nomen2!$A$1:$E$34,2,0)</f>
        <v>BASSIN DU SUD-MANCHE</v>
      </c>
      <c r="B3682">
        <f>VLOOKUP(C3682,Nomen2!$A$1:$E$34,3,0)</f>
        <v>28123</v>
      </c>
      <c r="C3682">
        <v>2823</v>
      </c>
      <c r="D3682" t="s">
        <v>247</v>
      </c>
      <c r="E3682">
        <v>2</v>
      </c>
    </row>
    <row r="3683" spans="1:5">
      <c r="A3683" t="str">
        <f>VLOOKUP(C3683,Nomen2!$A$1:$E$34,2,0)</f>
        <v>BASSIN DU SUD-MANCHE</v>
      </c>
      <c r="B3683">
        <f>VLOOKUP(C3683,Nomen2!$A$1:$E$34,3,0)</f>
        <v>28123</v>
      </c>
      <c r="C3683">
        <v>2823</v>
      </c>
      <c r="D3683" t="s">
        <v>447</v>
      </c>
      <c r="E3683">
        <v>2</v>
      </c>
    </row>
    <row r="3684" spans="1:5">
      <c r="A3684" t="str">
        <f>VLOOKUP(C3684,Nomen2!$A$1:$E$34,2,0)</f>
        <v>BASSIN DU SUD-MANCHE</v>
      </c>
      <c r="B3684">
        <f>VLOOKUP(C3684,Nomen2!$A$1:$E$34,3,0)</f>
        <v>28123</v>
      </c>
      <c r="C3684">
        <v>2823</v>
      </c>
      <c r="D3684" t="s">
        <v>573</v>
      </c>
      <c r="E3684">
        <v>2</v>
      </c>
    </row>
    <row r="3685" spans="1:5">
      <c r="A3685" t="str">
        <f>VLOOKUP(C3685,Nomen2!$A$1:$E$34,2,0)</f>
        <v>BASSIN DU SUD-MANCHE</v>
      </c>
      <c r="B3685">
        <f>VLOOKUP(C3685,Nomen2!$A$1:$E$34,3,0)</f>
        <v>28123</v>
      </c>
      <c r="C3685">
        <v>2823</v>
      </c>
      <c r="D3685" t="s">
        <v>279</v>
      </c>
      <c r="E3685">
        <v>2</v>
      </c>
    </row>
    <row r="3686" spans="1:5">
      <c r="A3686" t="str">
        <f>VLOOKUP(C3686,Nomen2!$A$1:$E$34,2,0)</f>
        <v>BASSIN DU SUD-MANCHE</v>
      </c>
      <c r="B3686">
        <f>VLOOKUP(C3686,Nomen2!$A$1:$E$34,3,0)</f>
        <v>28123</v>
      </c>
      <c r="C3686">
        <v>2823</v>
      </c>
      <c r="D3686" t="s">
        <v>252</v>
      </c>
      <c r="E3686">
        <v>2</v>
      </c>
    </row>
    <row r="3687" spans="1:5">
      <c r="A3687" t="str">
        <f>VLOOKUP(C3687,Nomen2!$A$1:$E$34,2,0)</f>
        <v>BASSIN DU SUD-MANCHE</v>
      </c>
      <c r="B3687">
        <f>VLOOKUP(C3687,Nomen2!$A$1:$E$34,3,0)</f>
        <v>28123</v>
      </c>
      <c r="C3687">
        <v>2823</v>
      </c>
      <c r="D3687" t="s">
        <v>301</v>
      </c>
      <c r="E3687">
        <v>2</v>
      </c>
    </row>
    <row r="3688" spans="1:5">
      <c r="A3688" t="str">
        <f>VLOOKUP(C3688,Nomen2!$A$1:$E$34,2,0)</f>
        <v>BASSIN DU SUD-MANCHE</v>
      </c>
      <c r="B3688">
        <f>VLOOKUP(C3688,Nomen2!$A$1:$E$34,3,0)</f>
        <v>28123</v>
      </c>
      <c r="C3688">
        <v>2823</v>
      </c>
      <c r="D3688" t="s">
        <v>382</v>
      </c>
      <c r="E3688">
        <v>2</v>
      </c>
    </row>
    <row r="3689" spans="1:5">
      <c r="A3689" t="str">
        <f>VLOOKUP(C3689,Nomen2!$A$1:$E$34,2,0)</f>
        <v>BASSIN DU SUD-MANCHE</v>
      </c>
      <c r="B3689">
        <f>VLOOKUP(C3689,Nomen2!$A$1:$E$34,3,0)</f>
        <v>28123</v>
      </c>
      <c r="C3689">
        <v>2823</v>
      </c>
      <c r="D3689" t="s">
        <v>385</v>
      </c>
      <c r="E3689">
        <v>2</v>
      </c>
    </row>
    <row r="3690" spans="1:5">
      <c r="A3690" t="str">
        <f>VLOOKUP(C3690,Nomen2!$A$1:$E$34,2,0)</f>
        <v>BASSIN DU SUD-MANCHE</v>
      </c>
      <c r="B3690">
        <f>VLOOKUP(C3690,Nomen2!$A$1:$E$34,3,0)</f>
        <v>28123</v>
      </c>
      <c r="C3690">
        <v>2823</v>
      </c>
      <c r="D3690" t="s">
        <v>205</v>
      </c>
      <c r="E3690">
        <v>2</v>
      </c>
    </row>
    <row r="3691" spans="1:5">
      <c r="A3691" t="str">
        <f>VLOOKUP(C3691,Nomen2!$A$1:$E$34,2,0)</f>
        <v>BASSIN DU SUD-MANCHE</v>
      </c>
      <c r="B3691">
        <f>VLOOKUP(C3691,Nomen2!$A$1:$E$34,3,0)</f>
        <v>28123</v>
      </c>
      <c r="C3691">
        <v>2823</v>
      </c>
      <c r="D3691" t="s">
        <v>467</v>
      </c>
      <c r="E3691">
        <v>2</v>
      </c>
    </row>
    <row r="3692" spans="1:5">
      <c r="A3692" t="str">
        <f>VLOOKUP(C3692,Nomen2!$A$1:$E$34,2,0)</f>
        <v>BASSIN DU SUD-MANCHE</v>
      </c>
      <c r="B3692">
        <f>VLOOKUP(C3692,Nomen2!$A$1:$E$34,3,0)</f>
        <v>28123</v>
      </c>
      <c r="C3692">
        <v>2823</v>
      </c>
      <c r="D3692" t="s">
        <v>290</v>
      </c>
      <c r="E3692">
        <v>2</v>
      </c>
    </row>
    <row r="3693" spans="1:5">
      <c r="A3693" t="str">
        <f>VLOOKUP(C3693,Nomen2!$A$1:$E$34,2,0)</f>
        <v>BASSIN DU SUD-MANCHE</v>
      </c>
      <c r="B3693">
        <f>VLOOKUP(C3693,Nomen2!$A$1:$E$34,3,0)</f>
        <v>28123</v>
      </c>
      <c r="C3693">
        <v>2823</v>
      </c>
      <c r="D3693" t="s">
        <v>244</v>
      </c>
      <c r="E3693">
        <v>2</v>
      </c>
    </row>
    <row r="3694" spans="1:5">
      <c r="A3694" t="str">
        <f>VLOOKUP(C3694,Nomen2!$A$1:$E$34,2,0)</f>
        <v>BASSIN DU SUD-MANCHE</v>
      </c>
      <c r="B3694">
        <f>VLOOKUP(C3694,Nomen2!$A$1:$E$34,3,0)</f>
        <v>28123</v>
      </c>
      <c r="C3694">
        <v>2823</v>
      </c>
      <c r="D3694" t="s">
        <v>243</v>
      </c>
      <c r="E3694">
        <v>2</v>
      </c>
    </row>
    <row r="3695" spans="1:5">
      <c r="A3695" t="str">
        <f>VLOOKUP(C3695,Nomen2!$A$1:$E$34,2,0)</f>
        <v>BASSIN DU SUD-MANCHE</v>
      </c>
      <c r="B3695">
        <f>VLOOKUP(C3695,Nomen2!$A$1:$E$34,3,0)</f>
        <v>28123</v>
      </c>
      <c r="C3695">
        <v>2823</v>
      </c>
      <c r="D3695" t="s">
        <v>474</v>
      </c>
      <c r="E3695">
        <v>1</v>
      </c>
    </row>
    <row r="3696" spans="1:5">
      <c r="A3696" t="str">
        <f>VLOOKUP(C3696,Nomen2!$A$1:$E$34,2,0)</f>
        <v>BASSIN DU SUD-MANCHE</v>
      </c>
      <c r="B3696">
        <f>VLOOKUP(C3696,Nomen2!$A$1:$E$34,3,0)</f>
        <v>28123</v>
      </c>
      <c r="C3696">
        <v>2823</v>
      </c>
      <c r="D3696" t="s">
        <v>365</v>
      </c>
      <c r="E3696">
        <v>1</v>
      </c>
    </row>
    <row r="3697" spans="1:5">
      <c r="A3697" t="str">
        <f>VLOOKUP(C3697,Nomen2!$A$1:$E$34,2,0)</f>
        <v>BASSIN DU SUD-MANCHE</v>
      </c>
      <c r="B3697">
        <f>VLOOKUP(C3697,Nomen2!$A$1:$E$34,3,0)</f>
        <v>28123</v>
      </c>
      <c r="C3697">
        <v>2823</v>
      </c>
      <c r="D3697" t="s">
        <v>626</v>
      </c>
      <c r="E3697">
        <v>1</v>
      </c>
    </row>
    <row r="3698" spans="1:5">
      <c r="A3698" t="str">
        <f>VLOOKUP(C3698,Nomen2!$A$1:$E$34,2,0)</f>
        <v>BASSIN DU SUD-MANCHE</v>
      </c>
      <c r="B3698">
        <f>VLOOKUP(C3698,Nomen2!$A$1:$E$34,3,0)</f>
        <v>28123</v>
      </c>
      <c r="C3698">
        <v>2823</v>
      </c>
      <c r="D3698" t="s">
        <v>479</v>
      </c>
      <c r="E3698">
        <v>1</v>
      </c>
    </row>
    <row r="3699" spans="1:5">
      <c r="A3699" t="str">
        <f>VLOOKUP(C3699,Nomen2!$A$1:$E$34,2,0)</f>
        <v>BASSIN DU SUD-MANCHE</v>
      </c>
      <c r="B3699">
        <f>VLOOKUP(C3699,Nomen2!$A$1:$E$34,3,0)</f>
        <v>28123</v>
      </c>
      <c r="C3699">
        <v>2823</v>
      </c>
      <c r="D3699" t="s">
        <v>269</v>
      </c>
      <c r="E3699">
        <v>1</v>
      </c>
    </row>
    <row r="3700" spans="1:5">
      <c r="A3700" t="str">
        <f>VLOOKUP(C3700,Nomen2!$A$1:$E$34,2,0)</f>
        <v>BASSIN DU SUD-MANCHE</v>
      </c>
      <c r="B3700">
        <f>VLOOKUP(C3700,Nomen2!$A$1:$E$34,3,0)</f>
        <v>28123</v>
      </c>
      <c r="C3700">
        <v>2823</v>
      </c>
      <c r="D3700" t="s">
        <v>575</v>
      </c>
      <c r="E3700">
        <v>1</v>
      </c>
    </row>
    <row r="3701" spans="1:5">
      <c r="A3701" t="str">
        <f>VLOOKUP(C3701,Nomen2!$A$1:$E$34,2,0)</f>
        <v>BASSIN DU SUD-MANCHE</v>
      </c>
      <c r="B3701">
        <f>VLOOKUP(C3701,Nomen2!$A$1:$E$34,3,0)</f>
        <v>28123</v>
      </c>
      <c r="C3701">
        <v>2823</v>
      </c>
      <c r="D3701" t="s">
        <v>481</v>
      </c>
      <c r="E3701">
        <v>1</v>
      </c>
    </row>
    <row r="3702" spans="1:5">
      <c r="A3702" t="str">
        <f>VLOOKUP(C3702,Nomen2!$A$1:$E$34,2,0)</f>
        <v>BASSIN DU SUD-MANCHE</v>
      </c>
      <c r="B3702">
        <f>VLOOKUP(C3702,Nomen2!$A$1:$E$34,3,0)</f>
        <v>28123</v>
      </c>
      <c r="C3702">
        <v>2823</v>
      </c>
      <c r="D3702" t="s">
        <v>659</v>
      </c>
      <c r="E3702">
        <v>1</v>
      </c>
    </row>
    <row r="3703" spans="1:5">
      <c r="A3703" t="str">
        <f>VLOOKUP(C3703,Nomen2!$A$1:$E$34,2,0)</f>
        <v>BASSIN DU SUD-MANCHE</v>
      </c>
      <c r="B3703">
        <f>VLOOKUP(C3703,Nomen2!$A$1:$E$34,3,0)</f>
        <v>28123</v>
      </c>
      <c r="C3703">
        <v>2823</v>
      </c>
      <c r="D3703" t="s">
        <v>482</v>
      </c>
      <c r="E3703">
        <v>1</v>
      </c>
    </row>
    <row r="3704" spans="1:5">
      <c r="A3704" t="str">
        <f>VLOOKUP(C3704,Nomen2!$A$1:$E$34,2,0)</f>
        <v>BASSIN DU SUD-MANCHE</v>
      </c>
      <c r="B3704">
        <f>VLOOKUP(C3704,Nomen2!$A$1:$E$34,3,0)</f>
        <v>28123</v>
      </c>
      <c r="C3704">
        <v>2823</v>
      </c>
      <c r="D3704" t="s">
        <v>616</v>
      </c>
      <c r="E3704">
        <v>1</v>
      </c>
    </row>
    <row r="3705" spans="1:5">
      <c r="A3705" t="str">
        <f>VLOOKUP(C3705,Nomen2!$A$1:$E$34,2,0)</f>
        <v>BASSIN DU SUD-MANCHE</v>
      </c>
      <c r="B3705">
        <f>VLOOKUP(C3705,Nomen2!$A$1:$E$34,3,0)</f>
        <v>28123</v>
      </c>
      <c r="C3705">
        <v>2823</v>
      </c>
      <c r="D3705" t="s">
        <v>367</v>
      </c>
      <c r="E3705">
        <v>1</v>
      </c>
    </row>
    <row r="3706" spans="1:5">
      <c r="A3706" t="str">
        <f>VLOOKUP(C3706,Nomen2!$A$1:$E$34,2,0)</f>
        <v>BASSIN DU SUD-MANCHE</v>
      </c>
      <c r="B3706">
        <f>VLOOKUP(C3706,Nomen2!$A$1:$E$34,3,0)</f>
        <v>28123</v>
      </c>
      <c r="C3706">
        <v>2823</v>
      </c>
      <c r="D3706" t="s">
        <v>258</v>
      </c>
      <c r="E3706">
        <v>1</v>
      </c>
    </row>
    <row r="3707" spans="1:5">
      <c r="A3707" t="str">
        <f>VLOOKUP(C3707,Nomen2!$A$1:$E$34,2,0)</f>
        <v>BASSIN DU SUD-MANCHE</v>
      </c>
      <c r="B3707">
        <f>VLOOKUP(C3707,Nomen2!$A$1:$E$34,3,0)</f>
        <v>28123</v>
      </c>
      <c r="C3707">
        <v>2823</v>
      </c>
      <c r="D3707" t="s">
        <v>328</v>
      </c>
      <c r="E3707">
        <v>1</v>
      </c>
    </row>
    <row r="3708" spans="1:5">
      <c r="A3708" t="str">
        <f>VLOOKUP(C3708,Nomen2!$A$1:$E$34,2,0)</f>
        <v>BASSIN DU SUD-MANCHE</v>
      </c>
      <c r="B3708">
        <f>VLOOKUP(C3708,Nomen2!$A$1:$E$34,3,0)</f>
        <v>28123</v>
      </c>
      <c r="C3708">
        <v>2823</v>
      </c>
      <c r="D3708" t="s">
        <v>237</v>
      </c>
      <c r="E3708">
        <v>1</v>
      </c>
    </row>
    <row r="3709" spans="1:5">
      <c r="A3709" t="str">
        <f>VLOOKUP(C3709,Nomen2!$A$1:$E$34,2,0)</f>
        <v>BASSIN DU SUD-MANCHE</v>
      </c>
      <c r="B3709">
        <f>VLOOKUP(C3709,Nomen2!$A$1:$E$34,3,0)</f>
        <v>28123</v>
      </c>
      <c r="C3709">
        <v>2823</v>
      </c>
      <c r="D3709" t="s">
        <v>430</v>
      </c>
      <c r="E3709">
        <v>1</v>
      </c>
    </row>
    <row r="3710" spans="1:5">
      <c r="A3710" t="str">
        <f>VLOOKUP(C3710,Nomen2!$A$1:$E$34,2,0)</f>
        <v>BASSIN DU SUD-MANCHE</v>
      </c>
      <c r="B3710">
        <f>VLOOKUP(C3710,Nomen2!$A$1:$E$34,3,0)</f>
        <v>28123</v>
      </c>
      <c r="C3710">
        <v>2823</v>
      </c>
      <c r="D3710" t="s">
        <v>489</v>
      </c>
      <c r="E3710">
        <v>1</v>
      </c>
    </row>
    <row r="3711" spans="1:5">
      <c r="A3711" t="str">
        <f>VLOOKUP(C3711,Nomen2!$A$1:$E$34,2,0)</f>
        <v>BASSIN DU SUD-MANCHE</v>
      </c>
      <c r="B3711">
        <f>VLOOKUP(C3711,Nomen2!$A$1:$E$34,3,0)</f>
        <v>28123</v>
      </c>
      <c r="C3711">
        <v>2823</v>
      </c>
      <c r="D3711" t="s">
        <v>342</v>
      </c>
      <c r="E3711">
        <v>1</v>
      </c>
    </row>
    <row r="3712" spans="1:5">
      <c r="A3712" t="str">
        <f>VLOOKUP(C3712,Nomen2!$A$1:$E$34,2,0)</f>
        <v>BASSIN DU SUD-MANCHE</v>
      </c>
      <c r="B3712">
        <f>VLOOKUP(C3712,Nomen2!$A$1:$E$34,3,0)</f>
        <v>28123</v>
      </c>
      <c r="C3712">
        <v>2823</v>
      </c>
      <c r="D3712" t="s">
        <v>312</v>
      </c>
      <c r="E3712">
        <v>1</v>
      </c>
    </row>
    <row r="3713" spans="1:5">
      <c r="A3713" t="str">
        <f>VLOOKUP(C3713,Nomen2!$A$1:$E$34,2,0)</f>
        <v>BASSIN DU SUD-MANCHE</v>
      </c>
      <c r="B3713">
        <f>VLOOKUP(C3713,Nomen2!$A$1:$E$34,3,0)</f>
        <v>28123</v>
      </c>
      <c r="C3713">
        <v>2823</v>
      </c>
      <c r="D3713" t="s">
        <v>322</v>
      </c>
      <c r="E3713">
        <v>1</v>
      </c>
    </row>
    <row r="3714" spans="1:5">
      <c r="A3714" t="str">
        <f>VLOOKUP(C3714,Nomen2!$A$1:$E$34,2,0)</f>
        <v>BASSIN DU SUD-MANCHE</v>
      </c>
      <c r="B3714">
        <f>VLOOKUP(C3714,Nomen2!$A$1:$E$34,3,0)</f>
        <v>28123</v>
      </c>
      <c r="C3714">
        <v>2823</v>
      </c>
      <c r="D3714" t="s">
        <v>492</v>
      </c>
      <c r="E3714">
        <v>1</v>
      </c>
    </row>
    <row r="3715" spans="1:5">
      <c r="A3715" t="str">
        <f>VLOOKUP(C3715,Nomen2!$A$1:$E$34,2,0)</f>
        <v>BASSIN DU SUD-MANCHE</v>
      </c>
      <c r="B3715">
        <f>VLOOKUP(C3715,Nomen2!$A$1:$E$34,3,0)</f>
        <v>28123</v>
      </c>
      <c r="C3715">
        <v>2823</v>
      </c>
      <c r="D3715" t="s">
        <v>493</v>
      </c>
      <c r="E3715">
        <v>1</v>
      </c>
    </row>
    <row r="3716" spans="1:5">
      <c r="A3716" t="str">
        <f>VLOOKUP(C3716,Nomen2!$A$1:$E$34,2,0)</f>
        <v>BASSIN DU SUD-MANCHE</v>
      </c>
      <c r="B3716">
        <f>VLOOKUP(C3716,Nomen2!$A$1:$E$34,3,0)</f>
        <v>28123</v>
      </c>
      <c r="C3716">
        <v>2823</v>
      </c>
      <c r="D3716" t="s">
        <v>370</v>
      </c>
      <c r="E3716">
        <v>1</v>
      </c>
    </row>
    <row r="3717" spans="1:5">
      <c r="A3717" t="str">
        <f>VLOOKUP(C3717,Nomen2!$A$1:$E$34,2,0)</f>
        <v>BASSIN DU SUD-MANCHE</v>
      </c>
      <c r="B3717">
        <f>VLOOKUP(C3717,Nomen2!$A$1:$E$34,3,0)</f>
        <v>28123</v>
      </c>
      <c r="C3717">
        <v>2823</v>
      </c>
      <c r="D3717" t="s">
        <v>643</v>
      </c>
      <c r="E3717">
        <v>1</v>
      </c>
    </row>
    <row r="3718" spans="1:5">
      <c r="A3718" t="str">
        <f>VLOOKUP(C3718,Nomen2!$A$1:$E$34,2,0)</f>
        <v>BASSIN DU SUD-MANCHE</v>
      </c>
      <c r="B3718">
        <f>VLOOKUP(C3718,Nomen2!$A$1:$E$34,3,0)</f>
        <v>28123</v>
      </c>
      <c r="C3718">
        <v>2823</v>
      </c>
      <c r="D3718" t="s">
        <v>435</v>
      </c>
      <c r="E3718">
        <v>1</v>
      </c>
    </row>
    <row r="3719" spans="1:5">
      <c r="A3719" t="str">
        <f>VLOOKUP(C3719,Nomen2!$A$1:$E$34,2,0)</f>
        <v>BASSIN DU SUD-MANCHE</v>
      </c>
      <c r="B3719">
        <f>VLOOKUP(C3719,Nomen2!$A$1:$E$34,3,0)</f>
        <v>28123</v>
      </c>
      <c r="C3719">
        <v>2823</v>
      </c>
      <c r="D3719" t="s">
        <v>498</v>
      </c>
      <c r="E3719">
        <v>1</v>
      </c>
    </row>
    <row r="3720" spans="1:5">
      <c r="A3720" t="str">
        <f>VLOOKUP(C3720,Nomen2!$A$1:$E$34,2,0)</f>
        <v>BASSIN DU SUD-MANCHE</v>
      </c>
      <c r="B3720">
        <f>VLOOKUP(C3720,Nomen2!$A$1:$E$34,3,0)</f>
        <v>28123</v>
      </c>
      <c r="C3720">
        <v>2823</v>
      </c>
      <c r="D3720" t="s">
        <v>344</v>
      </c>
      <c r="E3720">
        <v>1</v>
      </c>
    </row>
    <row r="3721" spans="1:5">
      <c r="A3721" t="str">
        <f>VLOOKUP(C3721,Nomen2!$A$1:$E$34,2,0)</f>
        <v>BASSIN DU SUD-MANCHE</v>
      </c>
      <c r="B3721">
        <f>VLOOKUP(C3721,Nomen2!$A$1:$E$34,3,0)</f>
        <v>28123</v>
      </c>
      <c r="C3721">
        <v>2823</v>
      </c>
      <c r="D3721" t="s">
        <v>372</v>
      </c>
      <c r="E3721">
        <v>1</v>
      </c>
    </row>
    <row r="3722" spans="1:5">
      <c r="A3722" t="str">
        <f>VLOOKUP(C3722,Nomen2!$A$1:$E$34,2,0)</f>
        <v>BASSIN DU SUD-MANCHE</v>
      </c>
      <c r="B3722">
        <f>VLOOKUP(C3722,Nomen2!$A$1:$E$34,3,0)</f>
        <v>28123</v>
      </c>
      <c r="C3722">
        <v>2823</v>
      </c>
      <c r="D3722" t="s">
        <v>373</v>
      </c>
      <c r="E3722">
        <v>1</v>
      </c>
    </row>
    <row r="3723" spans="1:5">
      <c r="A3723" t="str">
        <f>VLOOKUP(C3723,Nomen2!$A$1:$E$34,2,0)</f>
        <v>BASSIN DU SUD-MANCHE</v>
      </c>
      <c r="B3723">
        <f>VLOOKUP(C3723,Nomen2!$A$1:$E$34,3,0)</f>
        <v>28123</v>
      </c>
      <c r="C3723">
        <v>2823</v>
      </c>
      <c r="D3723" t="s">
        <v>234</v>
      </c>
      <c r="E3723">
        <v>1</v>
      </c>
    </row>
    <row r="3724" spans="1:5">
      <c r="A3724" t="str">
        <f>VLOOKUP(C3724,Nomen2!$A$1:$E$34,2,0)</f>
        <v>BASSIN DU SUD-MANCHE</v>
      </c>
      <c r="B3724">
        <f>VLOOKUP(C3724,Nomen2!$A$1:$E$34,3,0)</f>
        <v>28123</v>
      </c>
      <c r="C3724">
        <v>2823</v>
      </c>
      <c r="D3724" t="s">
        <v>235</v>
      </c>
      <c r="E3724">
        <v>1</v>
      </c>
    </row>
    <row r="3725" spans="1:5">
      <c r="A3725" t="str">
        <f>VLOOKUP(C3725,Nomen2!$A$1:$E$34,2,0)</f>
        <v>BASSIN DU SUD-MANCHE</v>
      </c>
      <c r="B3725">
        <f>VLOOKUP(C3725,Nomen2!$A$1:$E$34,3,0)</f>
        <v>28123</v>
      </c>
      <c r="C3725">
        <v>2823</v>
      </c>
      <c r="D3725" t="s">
        <v>509</v>
      </c>
      <c r="E3725">
        <v>1</v>
      </c>
    </row>
    <row r="3726" spans="1:5">
      <c r="A3726" t="str">
        <f>VLOOKUP(C3726,Nomen2!$A$1:$E$34,2,0)</f>
        <v>BASSIN DU SUD-MANCHE</v>
      </c>
      <c r="B3726">
        <f>VLOOKUP(C3726,Nomen2!$A$1:$E$34,3,0)</f>
        <v>28123</v>
      </c>
      <c r="C3726">
        <v>2823</v>
      </c>
      <c r="D3726" t="s">
        <v>347</v>
      </c>
      <c r="E3726">
        <v>1</v>
      </c>
    </row>
    <row r="3727" spans="1:5">
      <c r="A3727" t="str">
        <f>VLOOKUP(C3727,Nomen2!$A$1:$E$34,2,0)</f>
        <v>BASSIN DU SUD-MANCHE</v>
      </c>
      <c r="B3727">
        <f>VLOOKUP(C3727,Nomen2!$A$1:$E$34,3,0)</f>
        <v>28123</v>
      </c>
      <c r="C3727">
        <v>2823</v>
      </c>
      <c r="D3727" t="s">
        <v>376</v>
      </c>
      <c r="E3727">
        <v>1</v>
      </c>
    </row>
    <row r="3728" spans="1:5">
      <c r="A3728" t="str">
        <f>VLOOKUP(C3728,Nomen2!$A$1:$E$34,2,0)</f>
        <v>BASSIN DU SUD-MANCHE</v>
      </c>
      <c r="B3728">
        <f>VLOOKUP(C3728,Nomen2!$A$1:$E$34,3,0)</f>
        <v>28123</v>
      </c>
      <c r="C3728">
        <v>2823</v>
      </c>
      <c r="D3728" t="s">
        <v>578</v>
      </c>
      <c r="E3728">
        <v>1</v>
      </c>
    </row>
    <row r="3729" spans="1:5">
      <c r="A3729" t="str">
        <f>VLOOKUP(C3729,Nomen2!$A$1:$E$34,2,0)</f>
        <v>BASSIN DU SUD-MANCHE</v>
      </c>
      <c r="B3729">
        <f>VLOOKUP(C3729,Nomen2!$A$1:$E$34,3,0)</f>
        <v>28123</v>
      </c>
      <c r="C3729">
        <v>2823</v>
      </c>
      <c r="D3729" t="s">
        <v>514</v>
      </c>
      <c r="E3729">
        <v>1</v>
      </c>
    </row>
    <row r="3730" spans="1:5">
      <c r="A3730" t="str">
        <f>VLOOKUP(C3730,Nomen2!$A$1:$E$34,2,0)</f>
        <v>BASSIN DU SUD-MANCHE</v>
      </c>
      <c r="B3730">
        <f>VLOOKUP(C3730,Nomen2!$A$1:$E$34,3,0)</f>
        <v>28123</v>
      </c>
      <c r="C3730">
        <v>2823</v>
      </c>
      <c r="D3730" t="s">
        <v>246</v>
      </c>
      <c r="E3730">
        <v>1</v>
      </c>
    </row>
    <row r="3731" spans="1:5">
      <c r="A3731" t="str">
        <f>VLOOKUP(C3731,Nomen2!$A$1:$E$34,2,0)</f>
        <v>BASSIN DU SUD-MANCHE</v>
      </c>
      <c r="B3731">
        <f>VLOOKUP(C3731,Nomen2!$A$1:$E$34,3,0)</f>
        <v>28123</v>
      </c>
      <c r="C3731">
        <v>2823</v>
      </c>
      <c r="D3731" t="s">
        <v>377</v>
      </c>
      <c r="E3731">
        <v>1</v>
      </c>
    </row>
    <row r="3732" spans="1:5">
      <c r="A3732" t="str">
        <f>VLOOKUP(C3732,Nomen2!$A$1:$E$34,2,0)</f>
        <v>BASSIN DU SUD-MANCHE</v>
      </c>
      <c r="B3732">
        <f>VLOOKUP(C3732,Nomen2!$A$1:$E$34,3,0)</f>
        <v>28123</v>
      </c>
      <c r="C3732">
        <v>2823</v>
      </c>
      <c r="D3732" t="s">
        <v>515</v>
      </c>
      <c r="E3732">
        <v>1</v>
      </c>
    </row>
    <row r="3733" spans="1:5">
      <c r="A3733" t="str">
        <f>VLOOKUP(C3733,Nomen2!$A$1:$E$34,2,0)</f>
        <v>BASSIN DU SUD-MANCHE</v>
      </c>
      <c r="B3733">
        <f>VLOOKUP(C3733,Nomen2!$A$1:$E$34,3,0)</f>
        <v>28123</v>
      </c>
      <c r="C3733">
        <v>2823</v>
      </c>
      <c r="D3733" t="s">
        <v>351</v>
      </c>
      <c r="E3733">
        <v>1</v>
      </c>
    </row>
    <row r="3734" spans="1:5">
      <c r="A3734" t="str">
        <f>VLOOKUP(C3734,Nomen2!$A$1:$E$34,2,0)</f>
        <v>BASSIN DU SUD-MANCHE</v>
      </c>
      <c r="B3734">
        <f>VLOOKUP(C3734,Nomen2!$A$1:$E$34,3,0)</f>
        <v>28123</v>
      </c>
      <c r="C3734">
        <v>2823</v>
      </c>
      <c r="D3734" t="s">
        <v>378</v>
      </c>
      <c r="E3734">
        <v>1</v>
      </c>
    </row>
    <row r="3735" spans="1:5">
      <c r="A3735" t="str">
        <f>VLOOKUP(C3735,Nomen2!$A$1:$E$34,2,0)</f>
        <v>BASSIN DU SUD-MANCHE</v>
      </c>
      <c r="B3735">
        <f>VLOOKUP(C3735,Nomen2!$A$1:$E$34,3,0)</f>
        <v>28123</v>
      </c>
      <c r="C3735">
        <v>2823</v>
      </c>
      <c r="D3735" t="s">
        <v>300</v>
      </c>
      <c r="E3735">
        <v>1</v>
      </c>
    </row>
    <row r="3736" spans="1:5">
      <c r="A3736" t="str">
        <f>VLOOKUP(C3736,Nomen2!$A$1:$E$34,2,0)</f>
        <v>BASSIN DU SUD-MANCHE</v>
      </c>
      <c r="B3736">
        <f>VLOOKUP(C3736,Nomen2!$A$1:$E$34,3,0)</f>
        <v>28123</v>
      </c>
      <c r="C3736">
        <v>2823</v>
      </c>
      <c r="D3736" t="s">
        <v>519</v>
      </c>
      <c r="E3736">
        <v>1</v>
      </c>
    </row>
    <row r="3737" spans="1:5">
      <c r="A3737" t="str">
        <f>VLOOKUP(C3737,Nomen2!$A$1:$E$34,2,0)</f>
        <v>BASSIN DU SUD-MANCHE</v>
      </c>
      <c r="B3737">
        <f>VLOOKUP(C3737,Nomen2!$A$1:$E$34,3,0)</f>
        <v>28123</v>
      </c>
      <c r="C3737">
        <v>2823</v>
      </c>
      <c r="D3737" t="s">
        <v>380</v>
      </c>
      <c r="E3737">
        <v>1</v>
      </c>
    </row>
    <row r="3738" spans="1:5">
      <c r="A3738" t="str">
        <f>VLOOKUP(C3738,Nomen2!$A$1:$E$34,2,0)</f>
        <v>BASSIN DU SUD-MANCHE</v>
      </c>
      <c r="B3738">
        <f>VLOOKUP(C3738,Nomen2!$A$1:$E$34,3,0)</f>
        <v>28123</v>
      </c>
      <c r="C3738">
        <v>2823</v>
      </c>
      <c r="D3738" t="s">
        <v>281</v>
      </c>
      <c r="E3738">
        <v>1</v>
      </c>
    </row>
    <row r="3739" spans="1:5">
      <c r="A3739" t="str">
        <f>VLOOKUP(C3739,Nomen2!$A$1:$E$34,2,0)</f>
        <v>BASSIN DU SUD-MANCHE</v>
      </c>
      <c r="B3739">
        <f>VLOOKUP(C3739,Nomen2!$A$1:$E$34,3,0)</f>
        <v>28123</v>
      </c>
      <c r="C3739">
        <v>2823</v>
      </c>
      <c r="D3739" t="s">
        <v>242</v>
      </c>
      <c r="E3739">
        <v>1</v>
      </c>
    </row>
    <row r="3740" spans="1:5">
      <c r="A3740" t="str">
        <f>VLOOKUP(C3740,Nomen2!$A$1:$E$34,2,0)</f>
        <v>BASSIN DU SUD-MANCHE</v>
      </c>
      <c r="B3740">
        <f>VLOOKUP(C3740,Nomen2!$A$1:$E$34,3,0)</f>
        <v>28123</v>
      </c>
      <c r="C3740">
        <v>2823</v>
      </c>
      <c r="D3740" t="s">
        <v>219</v>
      </c>
      <c r="E3740">
        <v>1</v>
      </c>
    </row>
    <row r="3741" spans="1:5">
      <c r="A3741" t="str">
        <f>VLOOKUP(C3741,Nomen2!$A$1:$E$34,2,0)</f>
        <v>BASSIN DU SUD-MANCHE</v>
      </c>
      <c r="B3741">
        <f>VLOOKUP(C3741,Nomen2!$A$1:$E$34,3,0)</f>
        <v>28123</v>
      </c>
      <c r="C3741">
        <v>2823</v>
      </c>
      <c r="D3741" t="s">
        <v>454</v>
      </c>
      <c r="E3741">
        <v>1</v>
      </c>
    </row>
    <row r="3742" spans="1:5">
      <c r="A3742" t="str">
        <f>VLOOKUP(C3742,Nomen2!$A$1:$E$34,2,0)</f>
        <v>BASSIN DU SUD-MANCHE</v>
      </c>
      <c r="B3742">
        <f>VLOOKUP(C3742,Nomen2!$A$1:$E$34,3,0)</f>
        <v>28123</v>
      </c>
      <c r="C3742">
        <v>2823</v>
      </c>
      <c r="D3742" t="s">
        <v>307</v>
      </c>
      <c r="E3742">
        <v>1</v>
      </c>
    </row>
    <row r="3743" spans="1:5">
      <c r="A3743" t="str">
        <f>VLOOKUP(C3743,Nomen2!$A$1:$E$34,2,0)</f>
        <v>BASSIN DU SUD-MANCHE</v>
      </c>
      <c r="B3743">
        <f>VLOOKUP(C3743,Nomen2!$A$1:$E$34,3,0)</f>
        <v>28123</v>
      </c>
      <c r="C3743">
        <v>2823</v>
      </c>
      <c r="D3743" t="s">
        <v>316</v>
      </c>
      <c r="E3743">
        <v>1</v>
      </c>
    </row>
    <row r="3744" spans="1:5">
      <c r="A3744" t="str">
        <f>VLOOKUP(C3744,Nomen2!$A$1:$E$34,2,0)</f>
        <v>BASSIN DU SUD-MANCHE</v>
      </c>
      <c r="B3744">
        <f>VLOOKUP(C3744,Nomen2!$A$1:$E$34,3,0)</f>
        <v>28123</v>
      </c>
      <c r="C3744">
        <v>2823</v>
      </c>
      <c r="D3744" t="s">
        <v>456</v>
      </c>
      <c r="E3744">
        <v>1</v>
      </c>
    </row>
    <row r="3745" spans="1:5">
      <c r="A3745" t="str">
        <f>VLOOKUP(C3745,Nomen2!$A$1:$E$34,2,0)</f>
        <v>BASSIN DU SUD-MANCHE</v>
      </c>
      <c r="B3745">
        <f>VLOOKUP(C3745,Nomen2!$A$1:$E$34,3,0)</f>
        <v>28123</v>
      </c>
      <c r="C3745">
        <v>2823</v>
      </c>
      <c r="D3745" t="s">
        <v>383</v>
      </c>
      <c r="E3745">
        <v>1</v>
      </c>
    </row>
    <row r="3746" spans="1:5">
      <c r="A3746" t="str">
        <f>VLOOKUP(C3746,Nomen2!$A$1:$E$34,2,0)</f>
        <v>BASSIN DU SUD-MANCHE</v>
      </c>
      <c r="B3746">
        <f>VLOOKUP(C3746,Nomen2!$A$1:$E$34,3,0)</f>
        <v>28123</v>
      </c>
      <c r="C3746">
        <v>2823</v>
      </c>
      <c r="D3746" t="s">
        <v>565</v>
      </c>
      <c r="E3746">
        <v>1</v>
      </c>
    </row>
    <row r="3747" spans="1:5">
      <c r="A3747" t="str">
        <f>VLOOKUP(C3747,Nomen2!$A$1:$E$34,2,0)</f>
        <v>BASSIN DU SUD-MANCHE</v>
      </c>
      <c r="B3747">
        <f>VLOOKUP(C3747,Nomen2!$A$1:$E$34,3,0)</f>
        <v>28123</v>
      </c>
      <c r="C3747">
        <v>2823</v>
      </c>
      <c r="D3747" t="s">
        <v>530</v>
      </c>
      <c r="E3747">
        <v>1</v>
      </c>
    </row>
    <row r="3748" spans="1:5">
      <c r="A3748" t="str">
        <f>VLOOKUP(C3748,Nomen2!$A$1:$E$34,2,0)</f>
        <v>BASSIN DU SUD-MANCHE</v>
      </c>
      <c r="B3748">
        <f>VLOOKUP(C3748,Nomen2!$A$1:$E$34,3,0)</f>
        <v>28123</v>
      </c>
      <c r="C3748">
        <v>2823</v>
      </c>
      <c r="D3748" t="s">
        <v>384</v>
      </c>
      <c r="E3748">
        <v>1</v>
      </c>
    </row>
    <row r="3749" spans="1:5">
      <c r="A3749" t="str">
        <f>VLOOKUP(C3749,Nomen2!$A$1:$E$34,2,0)</f>
        <v>BASSIN DU SUD-MANCHE</v>
      </c>
      <c r="B3749">
        <f>VLOOKUP(C3749,Nomen2!$A$1:$E$34,3,0)</f>
        <v>28123</v>
      </c>
      <c r="C3749">
        <v>2823</v>
      </c>
      <c r="D3749" t="s">
        <v>657</v>
      </c>
      <c r="E3749">
        <v>1</v>
      </c>
    </row>
    <row r="3750" spans="1:5">
      <c r="A3750" t="str">
        <f>VLOOKUP(C3750,Nomen2!$A$1:$E$34,2,0)</f>
        <v>BASSIN DU SUD-MANCHE</v>
      </c>
      <c r="B3750">
        <f>VLOOKUP(C3750,Nomen2!$A$1:$E$34,3,0)</f>
        <v>28123</v>
      </c>
      <c r="C3750">
        <v>2823</v>
      </c>
      <c r="D3750" t="s">
        <v>317</v>
      </c>
      <c r="E3750">
        <v>1</v>
      </c>
    </row>
    <row r="3751" spans="1:5">
      <c r="A3751" t="str">
        <f>VLOOKUP(C3751,Nomen2!$A$1:$E$34,2,0)</f>
        <v>BASSIN DU SUD-MANCHE</v>
      </c>
      <c r="B3751">
        <f>VLOOKUP(C3751,Nomen2!$A$1:$E$34,3,0)</f>
        <v>28123</v>
      </c>
      <c r="C3751">
        <v>2823</v>
      </c>
      <c r="D3751" t="s">
        <v>287</v>
      </c>
      <c r="E3751">
        <v>1</v>
      </c>
    </row>
    <row r="3752" spans="1:5">
      <c r="A3752" t="str">
        <f>VLOOKUP(C3752,Nomen2!$A$1:$E$34,2,0)</f>
        <v>BASSIN DU SUD-MANCHE</v>
      </c>
      <c r="B3752">
        <f>VLOOKUP(C3752,Nomen2!$A$1:$E$34,3,0)</f>
        <v>28123</v>
      </c>
      <c r="C3752">
        <v>2823</v>
      </c>
      <c r="D3752" t="s">
        <v>228</v>
      </c>
      <c r="E3752">
        <v>1</v>
      </c>
    </row>
    <row r="3753" spans="1:5">
      <c r="A3753" t="str">
        <f>VLOOKUP(C3753,Nomen2!$A$1:$E$34,2,0)</f>
        <v>BASSIN DU SUD-MANCHE</v>
      </c>
      <c r="B3753">
        <f>VLOOKUP(C3753,Nomen2!$A$1:$E$34,3,0)</f>
        <v>28123</v>
      </c>
      <c r="C3753">
        <v>2823</v>
      </c>
      <c r="D3753" t="s">
        <v>386</v>
      </c>
      <c r="E3753">
        <v>1</v>
      </c>
    </row>
    <row r="3754" spans="1:5">
      <c r="A3754" t="str">
        <f>VLOOKUP(C3754,Nomen2!$A$1:$E$34,2,0)</f>
        <v>BASSIN DU SUD-MANCHE</v>
      </c>
      <c r="B3754">
        <f>VLOOKUP(C3754,Nomen2!$A$1:$E$34,3,0)</f>
        <v>28123</v>
      </c>
      <c r="C3754">
        <v>2823</v>
      </c>
      <c r="D3754" t="s">
        <v>566</v>
      </c>
      <c r="E3754">
        <v>1</v>
      </c>
    </row>
    <row r="3755" spans="1:5">
      <c r="A3755" t="str">
        <f>VLOOKUP(C3755,Nomen2!$A$1:$E$34,2,0)</f>
        <v>BASSIN DU SUD-MANCHE</v>
      </c>
      <c r="B3755">
        <f>VLOOKUP(C3755,Nomen2!$A$1:$E$34,3,0)</f>
        <v>28123</v>
      </c>
      <c r="C3755">
        <v>2823</v>
      </c>
      <c r="D3755" t="s">
        <v>387</v>
      </c>
      <c r="E3755">
        <v>1</v>
      </c>
    </row>
    <row r="3756" spans="1:5">
      <c r="A3756" t="str">
        <f>VLOOKUP(C3756,Nomen2!$A$1:$E$34,2,0)</f>
        <v>BASSIN DU SUD-MANCHE</v>
      </c>
      <c r="B3756">
        <f>VLOOKUP(C3756,Nomen2!$A$1:$E$34,3,0)</f>
        <v>28123</v>
      </c>
      <c r="C3756">
        <v>2823</v>
      </c>
      <c r="D3756" t="s">
        <v>460</v>
      </c>
      <c r="E3756">
        <v>1</v>
      </c>
    </row>
    <row r="3757" spans="1:5">
      <c r="A3757" t="str">
        <f>VLOOKUP(C3757,Nomen2!$A$1:$E$34,2,0)</f>
        <v>BASSIN DU SUD-MANCHE</v>
      </c>
      <c r="B3757">
        <f>VLOOKUP(C3757,Nomen2!$A$1:$E$34,3,0)</f>
        <v>28123</v>
      </c>
      <c r="C3757">
        <v>2823</v>
      </c>
      <c r="D3757" t="s">
        <v>241</v>
      </c>
      <c r="E3757">
        <v>1</v>
      </c>
    </row>
    <row r="3758" spans="1:5">
      <c r="A3758" t="str">
        <f>VLOOKUP(C3758,Nomen2!$A$1:$E$34,2,0)</f>
        <v>BASSIN DU SUD-MANCHE</v>
      </c>
      <c r="B3758">
        <f>VLOOKUP(C3758,Nomen2!$A$1:$E$34,3,0)</f>
        <v>28123</v>
      </c>
      <c r="C3758">
        <v>2823</v>
      </c>
      <c r="D3758" t="s">
        <v>284</v>
      </c>
      <c r="E3758">
        <v>1</v>
      </c>
    </row>
    <row r="3759" spans="1:5">
      <c r="A3759" t="str">
        <f>VLOOKUP(C3759,Nomen2!$A$1:$E$34,2,0)</f>
        <v>BASSIN DU SUD-MANCHE</v>
      </c>
      <c r="B3759">
        <f>VLOOKUP(C3759,Nomen2!$A$1:$E$34,3,0)</f>
        <v>28123</v>
      </c>
      <c r="C3759">
        <v>2823</v>
      </c>
      <c r="D3759" t="s">
        <v>289</v>
      </c>
      <c r="E3759">
        <v>1</v>
      </c>
    </row>
    <row r="3760" spans="1:5">
      <c r="A3760" t="str">
        <f>VLOOKUP(C3760,Nomen2!$A$1:$E$34,2,0)</f>
        <v>BASSIN DU SUD-MANCHE</v>
      </c>
      <c r="B3760">
        <f>VLOOKUP(C3760,Nomen2!$A$1:$E$34,3,0)</f>
        <v>28123</v>
      </c>
      <c r="C3760">
        <v>2823</v>
      </c>
      <c r="D3760" t="s">
        <v>542</v>
      </c>
      <c r="E3760">
        <v>1</v>
      </c>
    </row>
    <row r="3761" spans="1:5">
      <c r="A3761" t="str">
        <f>VLOOKUP(C3761,Nomen2!$A$1:$E$34,2,0)</f>
        <v>BASSIN DU SUD-MANCHE</v>
      </c>
      <c r="B3761">
        <f>VLOOKUP(C3761,Nomen2!$A$1:$E$34,3,0)</f>
        <v>28123</v>
      </c>
      <c r="C3761">
        <v>2823</v>
      </c>
      <c r="D3761" t="s">
        <v>464</v>
      </c>
      <c r="E3761">
        <v>1</v>
      </c>
    </row>
    <row r="3762" spans="1:5">
      <c r="A3762" t="str">
        <f>VLOOKUP(C3762,Nomen2!$A$1:$E$34,2,0)</f>
        <v>BASSIN DU SUD-MANCHE</v>
      </c>
      <c r="B3762">
        <f>VLOOKUP(C3762,Nomen2!$A$1:$E$34,3,0)</f>
        <v>28123</v>
      </c>
      <c r="C3762">
        <v>2823</v>
      </c>
      <c r="D3762" t="s">
        <v>220</v>
      </c>
      <c r="E3762">
        <v>1</v>
      </c>
    </row>
    <row r="3763" spans="1:5">
      <c r="A3763" t="str">
        <f>VLOOKUP(C3763,Nomen2!$A$1:$E$34,2,0)</f>
        <v>BASSIN DU SUD-MANCHE</v>
      </c>
      <c r="B3763">
        <f>VLOOKUP(C3763,Nomen2!$A$1:$E$34,3,0)</f>
        <v>28123</v>
      </c>
      <c r="C3763">
        <v>2823</v>
      </c>
      <c r="D3763" t="s">
        <v>359</v>
      </c>
      <c r="E3763">
        <v>1</v>
      </c>
    </row>
    <row r="3764" spans="1:5">
      <c r="A3764" t="str">
        <f>VLOOKUP(C3764,Nomen2!$A$1:$E$34,2,0)</f>
        <v>BASSIN DU SUD-MANCHE</v>
      </c>
      <c r="B3764">
        <f>VLOOKUP(C3764,Nomen2!$A$1:$E$34,3,0)</f>
        <v>28123</v>
      </c>
      <c r="C3764">
        <v>2823</v>
      </c>
      <c r="D3764" t="s">
        <v>390</v>
      </c>
      <c r="E3764">
        <v>1</v>
      </c>
    </row>
    <row r="3765" spans="1:5">
      <c r="A3765" t="str">
        <f>VLOOKUP(C3765,Nomen2!$A$1:$E$34,2,0)</f>
        <v>BASSIN DU SUD-MANCHE</v>
      </c>
      <c r="B3765">
        <f>VLOOKUP(C3765,Nomen2!$A$1:$E$34,3,0)</f>
        <v>28123</v>
      </c>
      <c r="C3765">
        <v>2823</v>
      </c>
      <c r="D3765" t="s">
        <v>595</v>
      </c>
      <c r="E3765">
        <v>1</v>
      </c>
    </row>
    <row r="3766" spans="1:5">
      <c r="A3766" t="str">
        <f>VLOOKUP(C3766,Nomen2!$A$1:$E$34,2,0)</f>
        <v>BASSIN DU SUD-MANCHE</v>
      </c>
      <c r="B3766">
        <f>VLOOKUP(C3766,Nomen2!$A$1:$E$34,3,0)</f>
        <v>28123</v>
      </c>
      <c r="C3766">
        <v>2823</v>
      </c>
      <c r="D3766" t="s">
        <v>391</v>
      </c>
      <c r="E3766">
        <v>1</v>
      </c>
    </row>
    <row r="3767" spans="1:5">
      <c r="A3767" t="str">
        <f>VLOOKUP(C3767,Nomen2!$A$1:$E$34,2,0)</f>
        <v>BASSIN DU SUD-MANCHE</v>
      </c>
      <c r="B3767">
        <f>VLOOKUP(C3767,Nomen2!$A$1:$E$34,3,0)</f>
        <v>28123</v>
      </c>
      <c r="C3767">
        <v>2823</v>
      </c>
      <c r="D3767" t="s">
        <v>392</v>
      </c>
      <c r="E3767">
        <v>1</v>
      </c>
    </row>
    <row r="3768" spans="1:5">
      <c r="A3768" t="str">
        <f>VLOOKUP(C3768,Nomen2!$A$1:$E$34,2,0)</f>
        <v>BASSIN DU SUD-MANCHE</v>
      </c>
      <c r="B3768">
        <f>VLOOKUP(C3768,Nomen2!$A$1:$E$34,3,0)</f>
        <v>28123</v>
      </c>
      <c r="C3768">
        <v>2823</v>
      </c>
      <c r="D3768" t="s">
        <v>361</v>
      </c>
      <c r="E3768">
        <v>1</v>
      </c>
    </row>
    <row r="3769" spans="1:5">
      <c r="A3769" t="str">
        <f>VLOOKUP(C3769,Nomen2!$A$1:$E$34,2,0)</f>
        <v>BASSIN DU SUD-MANCHE</v>
      </c>
      <c r="B3769">
        <f>VLOOKUP(C3769,Nomen2!$A$1:$E$34,3,0)</f>
        <v>28123</v>
      </c>
      <c r="C3769">
        <v>2823</v>
      </c>
      <c r="D3769" t="s">
        <v>362</v>
      </c>
      <c r="E3769">
        <v>1</v>
      </c>
    </row>
    <row r="3770" spans="1:5">
      <c r="A3770" t="str">
        <f>VLOOKUP(C3770,Nomen2!$A$1:$E$34,2,0)</f>
        <v>BASSIN DU SUD-MANCHE</v>
      </c>
      <c r="B3770">
        <f>VLOOKUP(C3770,Nomen2!$A$1:$E$34,3,0)</f>
        <v>28123</v>
      </c>
      <c r="C3770">
        <v>2823</v>
      </c>
      <c r="D3770" t="s">
        <v>418</v>
      </c>
      <c r="E3770">
        <v>1</v>
      </c>
    </row>
    <row r="3771" spans="1:5">
      <c r="A3771" t="str">
        <f>VLOOKUP(C3771,Nomen2!$A$1:$E$34,2,0)</f>
        <v>BASSIN DU SUD-MANCHE</v>
      </c>
      <c r="B3771">
        <f>VLOOKUP(C3771,Nomen2!$A$1:$E$34,3,0)</f>
        <v>28123</v>
      </c>
      <c r="C3771">
        <v>2823</v>
      </c>
      <c r="D3771" t="s">
        <v>472</v>
      </c>
      <c r="E3771">
        <v>1</v>
      </c>
    </row>
    <row r="3772" spans="1:5">
      <c r="A3772" t="str">
        <f>VLOOKUP(C3772,Nomen2!$A$1:$E$34,2,0)</f>
        <v>BASSIN DU SUD-MANCHE</v>
      </c>
      <c r="B3772">
        <f>VLOOKUP(C3772,Nomen2!$A$1:$E$34,3,0)</f>
        <v>28123</v>
      </c>
      <c r="C3772">
        <v>2823</v>
      </c>
      <c r="D3772" t="s">
        <v>569</v>
      </c>
      <c r="E3772">
        <v>1</v>
      </c>
    </row>
    <row r="3773" spans="1:5">
      <c r="A3773" t="str">
        <f>VLOOKUP(C3773,Nomen2!$A$1:$E$34,2,0)</f>
        <v>BASSIN DU SUD-MANCHE</v>
      </c>
      <c r="B3773">
        <f>VLOOKUP(C3773,Nomen2!$A$1:$E$34,3,0)</f>
        <v>28123</v>
      </c>
      <c r="C3773">
        <v>2823</v>
      </c>
      <c r="D3773" t="s">
        <v>422</v>
      </c>
      <c r="E3773">
        <v>1</v>
      </c>
    </row>
    <row r="3774" spans="1:5">
      <c r="A3774" t="str">
        <f>VLOOKUP(C3774,Nomen2!$A$1:$E$34,2,0)</f>
        <v>BASSIN DU SUD-MANCHE</v>
      </c>
      <c r="B3774">
        <f>VLOOKUP(C3774,Nomen2!$A$1:$E$34,3,0)</f>
        <v>28123</v>
      </c>
      <c r="C3774">
        <v>2823</v>
      </c>
      <c r="D3774" t="s">
        <v>285</v>
      </c>
      <c r="E3774">
        <v>0</v>
      </c>
    </row>
    <row r="3775" spans="1:5">
      <c r="A3775" t="str">
        <f>VLOOKUP(C3775,Nomen2!$A$1:$E$34,2,0)</f>
        <v>BASSIN DU SUD-MANCHE</v>
      </c>
      <c r="B3775">
        <f>VLOOKUP(C3775,Nomen2!$A$1:$E$34,3,0)</f>
        <v>28123</v>
      </c>
      <c r="C3775">
        <v>2823</v>
      </c>
      <c r="D3775" t="s">
        <v>251</v>
      </c>
      <c r="E3775">
        <v>0</v>
      </c>
    </row>
    <row r="3776" spans="1:5">
      <c r="A3776" t="str">
        <f>VLOOKUP(C3776,Nomen2!$A$1:$E$34,2,0)</f>
        <v>BASSIN DU SUD-MANCHE</v>
      </c>
      <c r="B3776">
        <f>VLOOKUP(C3776,Nomen2!$A$1:$E$34,3,0)</f>
        <v>28123</v>
      </c>
      <c r="C3776">
        <v>2823</v>
      </c>
      <c r="D3776" t="s">
        <v>609</v>
      </c>
      <c r="E3776">
        <v>0</v>
      </c>
    </row>
    <row r="3777" spans="1:5">
      <c r="A3777" t="str">
        <f>VLOOKUP(C3777,Nomen2!$A$1:$E$34,2,0)</f>
        <v>BASSIN DU SUD-MANCHE</v>
      </c>
      <c r="B3777">
        <f>VLOOKUP(C3777,Nomen2!$A$1:$E$34,3,0)</f>
        <v>28123</v>
      </c>
      <c r="C3777">
        <v>2823</v>
      </c>
      <c r="D3777" t="s">
        <v>409</v>
      </c>
      <c r="E3777">
        <v>0</v>
      </c>
    </row>
    <row r="3778" spans="1:5">
      <c r="A3778" t="str">
        <f>VLOOKUP(C3778,Nomen2!$A$1:$E$34,2,0)</f>
        <v>BASSIN DU SUD-MANCHE</v>
      </c>
      <c r="B3778">
        <f>VLOOKUP(C3778,Nomen2!$A$1:$E$34,3,0)</f>
        <v>28123</v>
      </c>
      <c r="C3778">
        <v>2823</v>
      </c>
      <c r="D3778" t="s">
        <v>457</v>
      </c>
      <c r="E3778">
        <v>0</v>
      </c>
    </row>
    <row r="3779" spans="1:5">
      <c r="A3779" t="str">
        <f>VLOOKUP(C3779,Nomen2!$A$1:$E$34,2,0)</f>
        <v>BASSIN DU SUD-MANCHE</v>
      </c>
      <c r="B3779">
        <f>VLOOKUP(C3779,Nomen2!$A$1:$E$34,3,0)</f>
        <v>28123</v>
      </c>
      <c r="C3779">
        <v>2823</v>
      </c>
      <c r="D3779" t="s">
        <v>419</v>
      </c>
      <c r="E3779">
        <v>0</v>
      </c>
    </row>
    <row r="3780" spans="1:5">
      <c r="A3780" t="str">
        <f>VLOOKUP(C3780,Nomen2!$A$1:$E$34,2,0)</f>
        <v>BASSIN DU SUD-MANCHE</v>
      </c>
      <c r="B3780">
        <f>VLOOKUP(C3780,Nomen2!$A$1:$E$34,3,0)</f>
        <v>28123</v>
      </c>
      <c r="C3780">
        <v>2823</v>
      </c>
      <c r="D3780" t="s">
        <v>338</v>
      </c>
      <c r="E3780">
        <v>0</v>
      </c>
    </row>
    <row r="3781" spans="1:5">
      <c r="A3781" t="str">
        <f>VLOOKUP(C3781,Nomen2!$A$1:$E$34,2,0)</f>
        <v>BASSIN DU SUD-MANCHE</v>
      </c>
      <c r="B3781">
        <f>VLOOKUP(C3781,Nomen2!$A$1:$E$34,3,0)</f>
        <v>28123</v>
      </c>
      <c r="C3781">
        <v>2823</v>
      </c>
      <c r="D3781" t="s">
        <v>396</v>
      </c>
      <c r="E3781">
        <v>0</v>
      </c>
    </row>
    <row r="3782" spans="1:5">
      <c r="A3782" t="str">
        <f>VLOOKUP(C3782,Nomen2!$A$1:$E$34,2,0)</f>
        <v>BASSIN DE SAINT-LÔ - COUTANCES</v>
      </c>
      <c r="B3782">
        <f>VLOOKUP(C3782,Nomen2!$A$1:$E$34,3,0)</f>
        <v>28124</v>
      </c>
      <c r="C3782">
        <v>2824</v>
      </c>
      <c r="D3782" t="s">
        <v>175</v>
      </c>
      <c r="E3782">
        <v>63</v>
      </c>
    </row>
    <row r="3783" spans="1:5">
      <c r="A3783" t="str">
        <f>VLOOKUP(C3783,Nomen2!$A$1:$E$34,2,0)</f>
        <v>BASSIN DE SAINT-LÔ - COUTANCES</v>
      </c>
      <c r="B3783">
        <f>VLOOKUP(C3783,Nomen2!$A$1:$E$34,3,0)</f>
        <v>28124</v>
      </c>
      <c r="C3783">
        <v>2824</v>
      </c>
      <c r="D3783" t="s">
        <v>183</v>
      </c>
      <c r="E3783">
        <v>52</v>
      </c>
    </row>
    <row r="3784" spans="1:5">
      <c r="A3784" t="str">
        <f>VLOOKUP(C3784,Nomen2!$A$1:$E$34,2,0)</f>
        <v>BASSIN DE SAINT-LÔ - COUTANCES</v>
      </c>
      <c r="B3784">
        <f>VLOOKUP(C3784,Nomen2!$A$1:$E$34,3,0)</f>
        <v>28124</v>
      </c>
      <c r="C3784">
        <v>2824</v>
      </c>
      <c r="D3784" t="s">
        <v>184</v>
      </c>
      <c r="E3784">
        <v>51</v>
      </c>
    </row>
    <row r="3785" spans="1:5">
      <c r="A3785" t="str">
        <f>VLOOKUP(C3785,Nomen2!$A$1:$E$34,2,0)</f>
        <v>BASSIN DE SAINT-LÔ - COUTANCES</v>
      </c>
      <c r="B3785">
        <f>VLOOKUP(C3785,Nomen2!$A$1:$E$34,3,0)</f>
        <v>28124</v>
      </c>
      <c r="C3785">
        <v>2824</v>
      </c>
      <c r="D3785" t="s">
        <v>185</v>
      </c>
      <c r="E3785">
        <v>49</v>
      </c>
    </row>
    <row r="3786" spans="1:5">
      <c r="A3786" t="str">
        <f>VLOOKUP(C3786,Nomen2!$A$1:$E$34,2,0)</f>
        <v>BASSIN DE SAINT-LÔ - COUTANCES</v>
      </c>
      <c r="B3786">
        <f>VLOOKUP(C3786,Nomen2!$A$1:$E$34,3,0)</f>
        <v>28124</v>
      </c>
      <c r="C3786">
        <v>2824</v>
      </c>
      <c r="D3786" t="s">
        <v>176</v>
      </c>
      <c r="E3786">
        <v>44</v>
      </c>
    </row>
    <row r="3787" spans="1:5">
      <c r="A3787" t="str">
        <f>VLOOKUP(C3787,Nomen2!$A$1:$E$34,2,0)</f>
        <v>BASSIN DE SAINT-LÔ - COUTANCES</v>
      </c>
      <c r="B3787">
        <f>VLOOKUP(C3787,Nomen2!$A$1:$E$34,3,0)</f>
        <v>28124</v>
      </c>
      <c r="C3787">
        <v>2824</v>
      </c>
      <c r="D3787" t="s">
        <v>188</v>
      </c>
      <c r="E3787">
        <v>42</v>
      </c>
    </row>
    <row r="3788" spans="1:5">
      <c r="A3788" t="str">
        <f>VLOOKUP(C3788,Nomen2!$A$1:$E$34,2,0)</f>
        <v>BASSIN DE SAINT-LÔ - COUTANCES</v>
      </c>
      <c r="B3788">
        <f>VLOOKUP(C3788,Nomen2!$A$1:$E$34,3,0)</f>
        <v>28124</v>
      </c>
      <c r="C3788">
        <v>2824</v>
      </c>
      <c r="D3788" t="s">
        <v>199</v>
      </c>
      <c r="E3788">
        <v>41</v>
      </c>
    </row>
    <row r="3789" spans="1:5">
      <c r="A3789" t="str">
        <f>VLOOKUP(C3789,Nomen2!$A$1:$E$34,2,0)</f>
        <v>BASSIN DE SAINT-LÔ - COUTANCES</v>
      </c>
      <c r="B3789">
        <f>VLOOKUP(C3789,Nomen2!$A$1:$E$34,3,0)</f>
        <v>28124</v>
      </c>
      <c r="C3789">
        <v>2824</v>
      </c>
      <c r="D3789" t="s">
        <v>193</v>
      </c>
      <c r="E3789">
        <v>38</v>
      </c>
    </row>
    <row r="3790" spans="1:5">
      <c r="A3790" t="str">
        <f>VLOOKUP(C3790,Nomen2!$A$1:$E$34,2,0)</f>
        <v>BASSIN DE SAINT-LÔ - COUTANCES</v>
      </c>
      <c r="B3790">
        <f>VLOOKUP(C3790,Nomen2!$A$1:$E$34,3,0)</f>
        <v>28124</v>
      </c>
      <c r="C3790">
        <v>2824</v>
      </c>
      <c r="D3790" t="s">
        <v>195</v>
      </c>
      <c r="E3790">
        <v>36</v>
      </c>
    </row>
    <row r="3791" spans="1:5">
      <c r="A3791" t="str">
        <f>VLOOKUP(C3791,Nomen2!$A$1:$E$34,2,0)</f>
        <v>BASSIN DE SAINT-LÔ - COUTANCES</v>
      </c>
      <c r="B3791">
        <f>VLOOKUP(C3791,Nomen2!$A$1:$E$34,3,0)</f>
        <v>28124</v>
      </c>
      <c r="C3791">
        <v>2824</v>
      </c>
      <c r="D3791" t="s">
        <v>182</v>
      </c>
      <c r="E3791">
        <v>32</v>
      </c>
    </row>
    <row r="3792" spans="1:5">
      <c r="A3792" t="str">
        <f>VLOOKUP(C3792,Nomen2!$A$1:$E$34,2,0)</f>
        <v>BASSIN DE SAINT-LÔ - COUTANCES</v>
      </c>
      <c r="B3792">
        <f>VLOOKUP(C3792,Nomen2!$A$1:$E$34,3,0)</f>
        <v>28124</v>
      </c>
      <c r="C3792">
        <v>2824</v>
      </c>
      <c r="D3792" t="s">
        <v>178</v>
      </c>
      <c r="E3792">
        <v>31</v>
      </c>
    </row>
    <row r="3793" spans="1:5">
      <c r="A3793" t="str">
        <f>VLOOKUP(C3793,Nomen2!$A$1:$E$34,2,0)</f>
        <v>BASSIN DE SAINT-LÔ - COUTANCES</v>
      </c>
      <c r="B3793">
        <f>VLOOKUP(C3793,Nomen2!$A$1:$E$34,3,0)</f>
        <v>28124</v>
      </c>
      <c r="C3793">
        <v>2824</v>
      </c>
      <c r="D3793" t="s">
        <v>179</v>
      </c>
      <c r="E3793">
        <v>25</v>
      </c>
    </row>
    <row r="3794" spans="1:5">
      <c r="A3794" t="str">
        <f>VLOOKUP(C3794,Nomen2!$A$1:$E$34,2,0)</f>
        <v>BASSIN DE SAINT-LÔ - COUTANCES</v>
      </c>
      <c r="B3794">
        <f>VLOOKUP(C3794,Nomen2!$A$1:$E$34,3,0)</f>
        <v>28124</v>
      </c>
      <c r="C3794">
        <v>2824</v>
      </c>
      <c r="D3794" t="s">
        <v>181</v>
      </c>
      <c r="E3794">
        <v>22</v>
      </c>
    </row>
    <row r="3795" spans="1:5">
      <c r="A3795" t="str">
        <f>VLOOKUP(C3795,Nomen2!$A$1:$E$34,2,0)</f>
        <v>BASSIN DE SAINT-LÔ - COUTANCES</v>
      </c>
      <c r="B3795">
        <f>VLOOKUP(C3795,Nomen2!$A$1:$E$34,3,0)</f>
        <v>28124</v>
      </c>
      <c r="C3795">
        <v>2824</v>
      </c>
      <c r="D3795" t="s">
        <v>273</v>
      </c>
      <c r="E3795">
        <v>22</v>
      </c>
    </row>
    <row r="3796" spans="1:5">
      <c r="A3796" t="str">
        <f>VLOOKUP(C3796,Nomen2!$A$1:$E$34,2,0)</f>
        <v>BASSIN DE SAINT-LÔ - COUTANCES</v>
      </c>
      <c r="B3796">
        <f>VLOOKUP(C3796,Nomen2!$A$1:$E$34,3,0)</f>
        <v>28124</v>
      </c>
      <c r="C3796">
        <v>2824</v>
      </c>
      <c r="D3796" t="s">
        <v>291</v>
      </c>
      <c r="E3796">
        <v>21</v>
      </c>
    </row>
    <row r="3797" spans="1:5">
      <c r="A3797" t="str">
        <f>VLOOKUP(C3797,Nomen2!$A$1:$E$34,2,0)</f>
        <v>BASSIN DE SAINT-LÔ - COUTANCES</v>
      </c>
      <c r="B3797">
        <f>VLOOKUP(C3797,Nomen2!$A$1:$E$34,3,0)</f>
        <v>28124</v>
      </c>
      <c r="C3797">
        <v>2824</v>
      </c>
      <c r="D3797" t="s">
        <v>177</v>
      </c>
      <c r="E3797">
        <v>20</v>
      </c>
    </row>
    <row r="3798" spans="1:5">
      <c r="A3798" t="str">
        <f>VLOOKUP(C3798,Nomen2!$A$1:$E$34,2,0)</f>
        <v>BASSIN DE SAINT-LÔ - COUTANCES</v>
      </c>
      <c r="B3798">
        <f>VLOOKUP(C3798,Nomen2!$A$1:$E$34,3,0)</f>
        <v>28124</v>
      </c>
      <c r="C3798">
        <v>2824</v>
      </c>
      <c r="D3798" t="s">
        <v>194</v>
      </c>
      <c r="E3798">
        <v>18</v>
      </c>
    </row>
    <row r="3799" spans="1:5">
      <c r="A3799" t="str">
        <f>VLOOKUP(C3799,Nomen2!$A$1:$E$34,2,0)</f>
        <v>BASSIN DE SAINT-LÔ - COUTANCES</v>
      </c>
      <c r="B3799">
        <f>VLOOKUP(C3799,Nomen2!$A$1:$E$34,3,0)</f>
        <v>28124</v>
      </c>
      <c r="C3799">
        <v>2824</v>
      </c>
      <c r="D3799" t="s">
        <v>180</v>
      </c>
      <c r="E3799">
        <v>18</v>
      </c>
    </row>
    <row r="3800" spans="1:5">
      <c r="A3800" t="str">
        <f>VLOOKUP(C3800,Nomen2!$A$1:$E$34,2,0)</f>
        <v>BASSIN DE SAINT-LÔ - COUTANCES</v>
      </c>
      <c r="B3800">
        <f>VLOOKUP(C3800,Nomen2!$A$1:$E$34,3,0)</f>
        <v>28124</v>
      </c>
      <c r="C3800">
        <v>2824</v>
      </c>
      <c r="D3800" t="s">
        <v>201</v>
      </c>
      <c r="E3800">
        <v>17</v>
      </c>
    </row>
    <row r="3801" spans="1:5">
      <c r="A3801" t="str">
        <f>VLOOKUP(C3801,Nomen2!$A$1:$E$34,2,0)</f>
        <v>BASSIN DE SAINT-LÔ - COUTANCES</v>
      </c>
      <c r="B3801">
        <f>VLOOKUP(C3801,Nomen2!$A$1:$E$34,3,0)</f>
        <v>28124</v>
      </c>
      <c r="C3801">
        <v>2824</v>
      </c>
      <c r="D3801" t="s">
        <v>198</v>
      </c>
      <c r="E3801">
        <v>17</v>
      </c>
    </row>
    <row r="3802" spans="1:5">
      <c r="A3802" t="str">
        <f>VLOOKUP(C3802,Nomen2!$A$1:$E$34,2,0)</f>
        <v>BASSIN DE SAINT-LÔ - COUTANCES</v>
      </c>
      <c r="B3802">
        <f>VLOOKUP(C3802,Nomen2!$A$1:$E$34,3,0)</f>
        <v>28124</v>
      </c>
      <c r="C3802">
        <v>2824</v>
      </c>
      <c r="D3802" t="s">
        <v>191</v>
      </c>
      <c r="E3802">
        <v>16</v>
      </c>
    </row>
    <row r="3803" spans="1:5">
      <c r="A3803" t="str">
        <f>VLOOKUP(C3803,Nomen2!$A$1:$E$34,2,0)</f>
        <v>BASSIN DE SAINT-LÔ - COUTANCES</v>
      </c>
      <c r="B3803">
        <f>VLOOKUP(C3803,Nomen2!$A$1:$E$34,3,0)</f>
        <v>28124</v>
      </c>
      <c r="C3803">
        <v>2824</v>
      </c>
      <c r="D3803" t="s">
        <v>211</v>
      </c>
      <c r="E3803">
        <v>16</v>
      </c>
    </row>
    <row r="3804" spans="1:5">
      <c r="A3804" t="str">
        <f>VLOOKUP(C3804,Nomen2!$A$1:$E$34,2,0)</f>
        <v>BASSIN DE SAINT-LÔ - COUTANCES</v>
      </c>
      <c r="B3804">
        <f>VLOOKUP(C3804,Nomen2!$A$1:$E$34,3,0)</f>
        <v>28124</v>
      </c>
      <c r="C3804">
        <v>2824</v>
      </c>
      <c r="D3804" t="s">
        <v>268</v>
      </c>
      <c r="E3804">
        <v>15</v>
      </c>
    </row>
    <row r="3805" spans="1:5">
      <c r="A3805" t="str">
        <f>VLOOKUP(C3805,Nomen2!$A$1:$E$34,2,0)</f>
        <v>BASSIN DE SAINT-LÔ - COUTANCES</v>
      </c>
      <c r="B3805">
        <f>VLOOKUP(C3805,Nomen2!$A$1:$E$34,3,0)</f>
        <v>28124</v>
      </c>
      <c r="C3805">
        <v>2824</v>
      </c>
      <c r="D3805" t="s">
        <v>196</v>
      </c>
      <c r="E3805">
        <v>15</v>
      </c>
    </row>
    <row r="3806" spans="1:5">
      <c r="A3806" t="str">
        <f>VLOOKUP(C3806,Nomen2!$A$1:$E$34,2,0)</f>
        <v>BASSIN DE SAINT-LÔ - COUTANCES</v>
      </c>
      <c r="B3806">
        <f>VLOOKUP(C3806,Nomen2!$A$1:$E$34,3,0)</f>
        <v>28124</v>
      </c>
      <c r="C3806">
        <v>2824</v>
      </c>
      <c r="D3806" t="s">
        <v>238</v>
      </c>
      <c r="E3806">
        <v>15</v>
      </c>
    </row>
    <row r="3807" spans="1:5">
      <c r="A3807" t="str">
        <f>VLOOKUP(C3807,Nomen2!$A$1:$E$34,2,0)</f>
        <v>BASSIN DE SAINT-LÔ - COUTANCES</v>
      </c>
      <c r="B3807">
        <f>VLOOKUP(C3807,Nomen2!$A$1:$E$34,3,0)</f>
        <v>28124</v>
      </c>
      <c r="C3807">
        <v>2824</v>
      </c>
      <c r="D3807" t="s">
        <v>206</v>
      </c>
      <c r="E3807">
        <v>14</v>
      </c>
    </row>
    <row r="3808" spans="1:5">
      <c r="A3808" t="str">
        <f>VLOOKUP(C3808,Nomen2!$A$1:$E$34,2,0)</f>
        <v>BASSIN DE SAINT-LÔ - COUTANCES</v>
      </c>
      <c r="B3808">
        <f>VLOOKUP(C3808,Nomen2!$A$1:$E$34,3,0)</f>
        <v>28124</v>
      </c>
      <c r="C3808">
        <v>2824</v>
      </c>
      <c r="D3808" t="s">
        <v>189</v>
      </c>
      <c r="E3808">
        <v>13</v>
      </c>
    </row>
    <row r="3809" spans="1:5">
      <c r="A3809" t="str">
        <f>VLOOKUP(C3809,Nomen2!$A$1:$E$34,2,0)</f>
        <v>BASSIN DE SAINT-LÔ - COUTANCES</v>
      </c>
      <c r="B3809">
        <f>VLOOKUP(C3809,Nomen2!$A$1:$E$34,3,0)</f>
        <v>28124</v>
      </c>
      <c r="C3809">
        <v>2824</v>
      </c>
      <c r="D3809" t="s">
        <v>200</v>
      </c>
      <c r="E3809">
        <v>13</v>
      </c>
    </row>
    <row r="3810" spans="1:5">
      <c r="A3810" t="str">
        <f>VLOOKUP(C3810,Nomen2!$A$1:$E$34,2,0)</f>
        <v>BASSIN DE SAINT-LÔ - COUTANCES</v>
      </c>
      <c r="B3810">
        <f>VLOOKUP(C3810,Nomen2!$A$1:$E$34,3,0)</f>
        <v>28124</v>
      </c>
      <c r="C3810">
        <v>2824</v>
      </c>
      <c r="D3810" t="s">
        <v>187</v>
      </c>
      <c r="E3810">
        <v>12</v>
      </c>
    </row>
    <row r="3811" spans="1:5">
      <c r="A3811" t="str">
        <f>VLOOKUP(C3811,Nomen2!$A$1:$E$34,2,0)</f>
        <v>BASSIN DE SAINT-LÔ - COUTANCES</v>
      </c>
      <c r="B3811">
        <f>VLOOKUP(C3811,Nomen2!$A$1:$E$34,3,0)</f>
        <v>28124</v>
      </c>
      <c r="C3811">
        <v>2824</v>
      </c>
      <c r="D3811" t="s">
        <v>229</v>
      </c>
      <c r="E3811">
        <v>12</v>
      </c>
    </row>
    <row r="3812" spans="1:5">
      <c r="A3812" t="str">
        <f>VLOOKUP(C3812,Nomen2!$A$1:$E$34,2,0)</f>
        <v>BASSIN DE SAINT-LÔ - COUTANCES</v>
      </c>
      <c r="B3812">
        <f>VLOOKUP(C3812,Nomen2!$A$1:$E$34,3,0)</f>
        <v>28124</v>
      </c>
      <c r="C3812">
        <v>2824</v>
      </c>
      <c r="D3812" t="s">
        <v>221</v>
      </c>
      <c r="E3812">
        <v>12</v>
      </c>
    </row>
    <row r="3813" spans="1:5">
      <c r="A3813" t="str">
        <f>VLOOKUP(C3813,Nomen2!$A$1:$E$34,2,0)</f>
        <v>BASSIN DE SAINT-LÔ - COUTANCES</v>
      </c>
      <c r="B3813">
        <f>VLOOKUP(C3813,Nomen2!$A$1:$E$34,3,0)</f>
        <v>28124</v>
      </c>
      <c r="C3813">
        <v>2824</v>
      </c>
      <c r="D3813" t="s">
        <v>186</v>
      </c>
      <c r="E3813">
        <v>10</v>
      </c>
    </row>
    <row r="3814" spans="1:5">
      <c r="A3814" t="str">
        <f>VLOOKUP(C3814,Nomen2!$A$1:$E$34,2,0)</f>
        <v>BASSIN DE SAINT-LÔ - COUTANCES</v>
      </c>
      <c r="B3814">
        <f>VLOOKUP(C3814,Nomen2!$A$1:$E$34,3,0)</f>
        <v>28124</v>
      </c>
      <c r="C3814">
        <v>2824</v>
      </c>
      <c r="D3814" t="s">
        <v>204</v>
      </c>
      <c r="E3814">
        <v>9</v>
      </c>
    </row>
    <row r="3815" spans="1:5">
      <c r="A3815" t="str">
        <f>VLOOKUP(C3815,Nomen2!$A$1:$E$34,2,0)</f>
        <v>BASSIN DE SAINT-LÔ - COUTANCES</v>
      </c>
      <c r="B3815">
        <f>VLOOKUP(C3815,Nomen2!$A$1:$E$34,3,0)</f>
        <v>28124</v>
      </c>
      <c r="C3815">
        <v>2824</v>
      </c>
      <c r="D3815" t="s">
        <v>215</v>
      </c>
      <c r="E3815">
        <v>8</v>
      </c>
    </row>
    <row r="3816" spans="1:5">
      <c r="A3816" t="str">
        <f>VLOOKUP(C3816,Nomen2!$A$1:$E$34,2,0)</f>
        <v>BASSIN DE SAINT-LÔ - COUTANCES</v>
      </c>
      <c r="B3816">
        <f>VLOOKUP(C3816,Nomen2!$A$1:$E$34,3,0)</f>
        <v>28124</v>
      </c>
      <c r="C3816">
        <v>2824</v>
      </c>
      <c r="D3816" t="s">
        <v>233</v>
      </c>
      <c r="E3816">
        <v>8</v>
      </c>
    </row>
    <row r="3817" spans="1:5">
      <c r="A3817" t="str">
        <f>VLOOKUP(C3817,Nomen2!$A$1:$E$34,2,0)</f>
        <v>BASSIN DE SAINT-LÔ - COUTANCES</v>
      </c>
      <c r="B3817">
        <f>VLOOKUP(C3817,Nomen2!$A$1:$E$34,3,0)</f>
        <v>28124</v>
      </c>
      <c r="C3817">
        <v>2824</v>
      </c>
      <c r="D3817" t="s">
        <v>261</v>
      </c>
      <c r="E3817">
        <v>8</v>
      </c>
    </row>
    <row r="3818" spans="1:5">
      <c r="A3818" t="str">
        <f>VLOOKUP(C3818,Nomen2!$A$1:$E$34,2,0)</f>
        <v>BASSIN DE SAINT-LÔ - COUTANCES</v>
      </c>
      <c r="B3818">
        <f>VLOOKUP(C3818,Nomen2!$A$1:$E$34,3,0)</f>
        <v>28124</v>
      </c>
      <c r="C3818">
        <v>2824</v>
      </c>
      <c r="D3818" t="s">
        <v>203</v>
      </c>
      <c r="E3818">
        <v>8</v>
      </c>
    </row>
    <row r="3819" spans="1:5">
      <c r="A3819" t="str">
        <f>VLOOKUP(C3819,Nomen2!$A$1:$E$34,2,0)</f>
        <v>BASSIN DE SAINT-LÔ - COUTANCES</v>
      </c>
      <c r="B3819">
        <f>VLOOKUP(C3819,Nomen2!$A$1:$E$34,3,0)</f>
        <v>28124</v>
      </c>
      <c r="C3819">
        <v>2824</v>
      </c>
      <c r="D3819" t="s">
        <v>230</v>
      </c>
      <c r="E3819">
        <v>8</v>
      </c>
    </row>
    <row r="3820" spans="1:5">
      <c r="A3820" t="str">
        <f>VLOOKUP(C3820,Nomen2!$A$1:$E$34,2,0)</f>
        <v>BASSIN DE SAINT-LÔ - COUTANCES</v>
      </c>
      <c r="B3820">
        <f>VLOOKUP(C3820,Nomen2!$A$1:$E$34,3,0)</f>
        <v>28124</v>
      </c>
      <c r="C3820">
        <v>2824</v>
      </c>
      <c r="D3820" t="s">
        <v>257</v>
      </c>
      <c r="E3820">
        <v>7</v>
      </c>
    </row>
    <row r="3821" spans="1:5">
      <c r="A3821" t="str">
        <f>VLOOKUP(C3821,Nomen2!$A$1:$E$34,2,0)</f>
        <v>BASSIN DE SAINT-LÔ - COUTANCES</v>
      </c>
      <c r="B3821">
        <f>VLOOKUP(C3821,Nomen2!$A$1:$E$34,3,0)</f>
        <v>28124</v>
      </c>
      <c r="C3821">
        <v>2824</v>
      </c>
      <c r="D3821" t="s">
        <v>232</v>
      </c>
      <c r="E3821">
        <v>7</v>
      </c>
    </row>
    <row r="3822" spans="1:5">
      <c r="A3822" t="str">
        <f>VLOOKUP(C3822,Nomen2!$A$1:$E$34,2,0)</f>
        <v>BASSIN DE SAINT-LÔ - COUTANCES</v>
      </c>
      <c r="B3822">
        <f>VLOOKUP(C3822,Nomen2!$A$1:$E$34,3,0)</f>
        <v>28124</v>
      </c>
      <c r="C3822">
        <v>2824</v>
      </c>
      <c r="D3822" t="s">
        <v>192</v>
      </c>
      <c r="E3822">
        <v>7</v>
      </c>
    </row>
    <row r="3823" spans="1:5">
      <c r="A3823" t="str">
        <f>VLOOKUP(C3823,Nomen2!$A$1:$E$34,2,0)</f>
        <v>BASSIN DE SAINT-LÔ - COUTANCES</v>
      </c>
      <c r="B3823">
        <f>VLOOKUP(C3823,Nomen2!$A$1:$E$34,3,0)</f>
        <v>28124</v>
      </c>
      <c r="C3823">
        <v>2824</v>
      </c>
      <c r="D3823" t="s">
        <v>219</v>
      </c>
      <c r="E3823">
        <v>7</v>
      </c>
    </row>
    <row r="3824" spans="1:5">
      <c r="A3824" t="str">
        <f>VLOOKUP(C3824,Nomen2!$A$1:$E$34,2,0)</f>
        <v>BASSIN DE SAINT-LÔ - COUTANCES</v>
      </c>
      <c r="B3824">
        <f>VLOOKUP(C3824,Nomen2!$A$1:$E$34,3,0)</f>
        <v>28124</v>
      </c>
      <c r="C3824">
        <v>2824</v>
      </c>
      <c r="D3824" t="s">
        <v>311</v>
      </c>
      <c r="E3824">
        <v>6</v>
      </c>
    </row>
    <row r="3825" spans="1:5">
      <c r="A3825" t="str">
        <f>VLOOKUP(C3825,Nomen2!$A$1:$E$34,2,0)</f>
        <v>BASSIN DE SAINT-LÔ - COUTANCES</v>
      </c>
      <c r="B3825">
        <f>VLOOKUP(C3825,Nomen2!$A$1:$E$34,3,0)</f>
        <v>28124</v>
      </c>
      <c r="C3825">
        <v>2824</v>
      </c>
      <c r="D3825" t="s">
        <v>225</v>
      </c>
      <c r="E3825">
        <v>6</v>
      </c>
    </row>
    <row r="3826" spans="1:5">
      <c r="A3826" t="str">
        <f>VLOOKUP(C3826,Nomen2!$A$1:$E$34,2,0)</f>
        <v>BASSIN DE SAINT-LÔ - COUTANCES</v>
      </c>
      <c r="B3826">
        <f>VLOOKUP(C3826,Nomen2!$A$1:$E$34,3,0)</f>
        <v>28124</v>
      </c>
      <c r="C3826">
        <v>2824</v>
      </c>
      <c r="D3826" t="s">
        <v>246</v>
      </c>
      <c r="E3826">
        <v>6</v>
      </c>
    </row>
    <row r="3827" spans="1:5">
      <c r="A3827" t="str">
        <f>VLOOKUP(C3827,Nomen2!$A$1:$E$34,2,0)</f>
        <v>BASSIN DE SAINT-LÔ - COUTANCES</v>
      </c>
      <c r="B3827">
        <f>VLOOKUP(C3827,Nomen2!$A$1:$E$34,3,0)</f>
        <v>28124</v>
      </c>
      <c r="C3827">
        <v>2824</v>
      </c>
      <c r="D3827" t="s">
        <v>340</v>
      </c>
      <c r="E3827">
        <v>5</v>
      </c>
    </row>
    <row r="3828" spans="1:5">
      <c r="A3828" t="str">
        <f>VLOOKUP(C3828,Nomen2!$A$1:$E$34,2,0)</f>
        <v>BASSIN DE SAINT-LÔ - COUTANCES</v>
      </c>
      <c r="B3828">
        <f>VLOOKUP(C3828,Nomen2!$A$1:$E$34,3,0)</f>
        <v>28124</v>
      </c>
      <c r="C3828">
        <v>2824</v>
      </c>
      <c r="D3828" t="s">
        <v>256</v>
      </c>
      <c r="E3828">
        <v>5</v>
      </c>
    </row>
    <row r="3829" spans="1:5">
      <c r="A3829" t="str">
        <f>VLOOKUP(C3829,Nomen2!$A$1:$E$34,2,0)</f>
        <v>BASSIN DE SAINT-LÔ - COUTANCES</v>
      </c>
      <c r="B3829">
        <f>VLOOKUP(C3829,Nomen2!$A$1:$E$34,3,0)</f>
        <v>28124</v>
      </c>
      <c r="C3829">
        <v>2824</v>
      </c>
      <c r="D3829" t="s">
        <v>263</v>
      </c>
      <c r="E3829">
        <v>5</v>
      </c>
    </row>
    <row r="3830" spans="1:5">
      <c r="A3830" t="str">
        <f>VLOOKUP(C3830,Nomen2!$A$1:$E$34,2,0)</f>
        <v>BASSIN DE SAINT-LÔ - COUTANCES</v>
      </c>
      <c r="B3830">
        <f>VLOOKUP(C3830,Nomen2!$A$1:$E$34,3,0)</f>
        <v>28124</v>
      </c>
      <c r="C3830">
        <v>2824</v>
      </c>
      <c r="D3830" t="s">
        <v>322</v>
      </c>
      <c r="E3830">
        <v>5</v>
      </c>
    </row>
    <row r="3831" spans="1:5">
      <c r="A3831" t="str">
        <f>VLOOKUP(C3831,Nomen2!$A$1:$E$34,2,0)</f>
        <v>BASSIN DE SAINT-LÔ - COUTANCES</v>
      </c>
      <c r="B3831">
        <f>VLOOKUP(C3831,Nomen2!$A$1:$E$34,3,0)</f>
        <v>28124</v>
      </c>
      <c r="C3831">
        <v>2824</v>
      </c>
      <c r="D3831" t="s">
        <v>207</v>
      </c>
      <c r="E3831">
        <v>5</v>
      </c>
    </row>
    <row r="3832" spans="1:5">
      <c r="A3832" t="str">
        <f>VLOOKUP(C3832,Nomen2!$A$1:$E$34,2,0)</f>
        <v>BASSIN DE SAINT-LÔ - COUTANCES</v>
      </c>
      <c r="B3832">
        <f>VLOOKUP(C3832,Nomen2!$A$1:$E$34,3,0)</f>
        <v>28124</v>
      </c>
      <c r="C3832">
        <v>2824</v>
      </c>
      <c r="D3832" t="s">
        <v>251</v>
      </c>
      <c r="E3832">
        <v>5</v>
      </c>
    </row>
    <row r="3833" spans="1:5">
      <c r="A3833" t="str">
        <f>VLOOKUP(C3833,Nomen2!$A$1:$E$34,2,0)</f>
        <v>BASSIN DE SAINT-LÔ - COUTANCES</v>
      </c>
      <c r="B3833">
        <f>VLOOKUP(C3833,Nomen2!$A$1:$E$34,3,0)</f>
        <v>28124</v>
      </c>
      <c r="C3833">
        <v>2824</v>
      </c>
      <c r="D3833" t="s">
        <v>296</v>
      </c>
      <c r="E3833">
        <v>5</v>
      </c>
    </row>
    <row r="3834" spans="1:5">
      <c r="A3834" t="str">
        <f>VLOOKUP(C3834,Nomen2!$A$1:$E$34,2,0)</f>
        <v>BASSIN DE SAINT-LÔ - COUTANCES</v>
      </c>
      <c r="B3834">
        <f>VLOOKUP(C3834,Nomen2!$A$1:$E$34,3,0)</f>
        <v>28124</v>
      </c>
      <c r="C3834">
        <v>2824</v>
      </c>
      <c r="D3834" t="s">
        <v>228</v>
      </c>
      <c r="E3834">
        <v>5</v>
      </c>
    </row>
    <row r="3835" spans="1:5">
      <c r="A3835" t="str">
        <f>VLOOKUP(C3835,Nomen2!$A$1:$E$34,2,0)</f>
        <v>BASSIN DE SAINT-LÔ - COUTANCES</v>
      </c>
      <c r="B3835">
        <f>VLOOKUP(C3835,Nomen2!$A$1:$E$34,3,0)</f>
        <v>28124</v>
      </c>
      <c r="C3835">
        <v>2824</v>
      </c>
      <c r="D3835" t="s">
        <v>262</v>
      </c>
      <c r="E3835">
        <v>5</v>
      </c>
    </row>
    <row r="3836" spans="1:5">
      <c r="A3836" t="str">
        <f>VLOOKUP(C3836,Nomen2!$A$1:$E$34,2,0)</f>
        <v>BASSIN DE SAINT-LÔ - COUTANCES</v>
      </c>
      <c r="B3836">
        <f>VLOOKUP(C3836,Nomen2!$A$1:$E$34,3,0)</f>
        <v>28124</v>
      </c>
      <c r="C3836">
        <v>2824</v>
      </c>
      <c r="D3836" t="s">
        <v>310</v>
      </c>
      <c r="E3836">
        <v>5</v>
      </c>
    </row>
    <row r="3837" spans="1:5">
      <c r="A3837" t="str">
        <f>VLOOKUP(C3837,Nomen2!$A$1:$E$34,2,0)</f>
        <v>BASSIN DE SAINT-LÔ - COUTANCES</v>
      </c>
      <c r="B3837">
        <f>VLOOKUP(C3837,Nomen2!$A$1:$E$34,3,0)</f>
        <v>28124</v>
      </c>
      <c r="C3837">
        <v>2824</v>
      </c>
      <c r="D3837" t="s">
        <v>424</v>
      </c>
      <c r="E3837">
        <v>4</v>
      </c>
    </row>
    <row r="3838" spans="1:5">
      <c r="A3838" t="str">
        <f>VLOOKUP(C3838,Nomen2!$A$1:$E$34,2,0)</f>
        <v>BASSIN DE SAINT-LÔ - COUTANCES</v>
      </c>
      <c r="B3838">
        <f>VLOOKUP(C3838,Nomen2!$A$1:$E$34,3,0)</f>
        <v>28124</v>
      </c>
      <c r="C3838">
        <v>2824</v>
      </c>
      <c r="D3838" t="s">
        <v>217</v>
      </c>
      <c r="E3838">
        <v>4</v>
      </c>
    </row>
    <row r="3839" spans="1:5">
      <c r="A3839" t="str">
        <f>VLOOKUP(C3839,Nomen2!$A$1:$E$34,2,0)</f>
        <v>BASSIN DE SAINT-LÔ - COUTANCES</v>
      </c>
      <c r="B3839">
        <f>VLOOKUP(C3839,Nomen2!$A$1:$E$34,3,0)</f>
        <v>28124</v>
      </c>
      <c r="C3839">
        <v>2824</v>
      </c>
      <c r="D3839" t="s">
        <v>400</v>
      </c>
      <c r="E3839">
        <v>4</v>
      </c>
    </row>
    <row r="3840" spans="1:5">
      <c r="A3840" t="str">
        <f>VLOOKUP(C3840,Nomen2!$A$1:$E$34,2,0)</f>
        <v>BASSIN DE SAINT-LÔ - COUTANCES</v>
      </c>
      <c r="B3840">
        <f>VLOOKUP(C3840,Nomen2!$A$1:$E$34,3,0)</f>
        <v>28124</v>
      </c>
      <c r="C3840">
        <v>2824</v>
      </c>
      <c r="D3840" t="s">
        <v>312</v>
      </c>
      <c r="E3840">
        <v>4</v>
      </c>
    </row>
    <row r="3841" spans="1:5">
      <c r="A3841" t="str">
        <f>VLOOKUP(C3841,Nomen2!$A$1:$E$34,2,0)</f>
        <v>BASSIN DE SAINT-LÔ - COUTANCES</v>
      </c>
      <c r="B3841">
        <f>VLOOKUP(C3841,Nomen2!$A$1:$E$34,3,0)</f>
        <v>28124</v>
      </c>
      <c r="C3841">
        <v>2824</v>
      </c>
      <c r="D3841" t="s">
        <v>197</v>
      </c>
      <c r="E3841">
        <v>4</v>
      </c>
    </row>
    <row r="3842" spans="1:5">
      <c r="A3842" t="str">
        <f>VLOOKUP(C3842,Nomen2!$A$1:$E$34,2,0)</f>
        <v>BASSIN DE SAINT-LÔ - COUTANCES</v>
      </c>
      <c r="B3842">
        <f>VLOOKUP(C3842,Nomen2!$A$1:$E$34,3,0)</f>
        <v>28124</v>
      </c>
      <c r="C3842">
        <v>2824</v>
      </c>
      <c r="D3842" t="s">
        <v>403</v>
      </c>
      <c r="E3842">
        <v>4</v>
      </c>
    </row>
    <row r="3843" spans="1:5">
      <c r="A3843" t="str">
        <f>VLOOKUP(C3843,Nomen2!$A$1:$E$34,2,0)</f>
        <v>BASSIN DE SAINT-LÔ - COUTANCES</v>
      </c>
      <c r="B3843">
        <f>VLOOKUP(C3843,Nomen2!$A$1:$E$34,3,0)</f>
        <v>28124</v>
      </c>
      <c r="C3843">
        <v>2824</v>
      </c>
      <c r="D3843" t="s">
        <v>190</v>
      </c>
      <c r="E3843">
        <v>4</v>
      </c>
    </row>
    <row r="3844" spans="1:5">
      <c r="A3844" t="str">
        <f>VLOOKUP(C3844,Nomen2!$A$1:$E$34,2,0)</f>
        <v>BASSIN DE SAINT-LÔ - COUTANCES</v>
      </c>
      <c r="B3844">
        <f>VLOOKUP(C3844,Nomen2!$A$1:$E$34,3,0)</f>
        <v>28124</v>
      </c>
      <c r="C3844">
        <v>2824</v>
      </c>
      <c r="D3844" t="s">
        <v>234</v>
      </c>
      <c r="E3844">
        <v>4</v>
      </c>
    </row>
    <row r="3845" spans="1:5">
      <c r="A3845" t="str">
        <f>VLOOKUP(C3845,Nomen2!$A$1:$E$34,2,0)</f>
        <v>BASSIN DE SAINT-LÔ - COUTANCES</v>
      </c>
      <c r="B3845">
        <f>VLOOKUP(C3845,Nomen2!$A$1:$E$34,3,0)</f>
        <v>28124</v>
      </c>
      <c r="C3845">
        <v>2824</v>
      </c>
      <c r="D3845" t="s">
        <v>301</v>
      </c>
      <c r="E3845">
        <v>4</v>
      </c>
    </row>
    <row r="3846" spans="1:5">
      <c r="A3846" t="str">
        <f>VLOOKUP(C3846,Nomen2!$A$1:$E$34,2,0)</f>
        <v>BASSIN DE SAINT-LÔ - COUTANCES</v>
      </c>
      <c r="B3846">
        <f>VLOOKUP(C3846,Nomen2!$A$1:$E$34,3,0)</f>
        <v>28124</v>
      </c>
      <c r="C3846">
        <v>2824</v>
      </c>
      <c r="D3846" t="s">
        <v>288</v>
      </c>
      <c r="E3846">
        <v>4</v>
      </c>
    </row>
    <row r="3847" spans="1:5">
      <c r="A3847" t="str">
        <f>VLOOKUP(C3847,Nomen2!$A$1:$E$34,2,0)</f>
        <v>BASSIN DE SAINT-LÔ - COUTANCES</v>
      </c>
      <c r="B3847">
        <f>VLOOKUP(C3847,Nomen2!$A$1:$E$34,3,0)</f>
        <v>28124</v>
      </c>
      <c r="C3847">
        <v>2824</v>
      </c>
      <c r="D3847" t="s">
        <v>362</v>
      </c>
      <c r="E3847">
        <v>4</v>
      </c>
    </row>
    <row r="3848" spans="1:5">
      <c r="A3848" t="str">
        <f>VLOOKUP(C3848,Nomen2!$A$1:$E$34,2,0)</f>
        <v>BASSIN DE SAINT-LÔ - COUTANCES</v>
      </c>
      <c r="B3848">
        <f>VLOOKUP(C3848,Nomen2!$A$1:$E$34,3,0)</f>
        <v>28124</v>
      </c>
      <c r="C3848">
        <v>2824</v>
      </c>
      <c r="D3848" t="s">
        <v>255</v>
      </c>
      <c r="E3848">
        <v>4</v>
      </c>
    </row>
    <row r="3849" spans="1:5">
      <c r="A3849" t="str">
        <f>VLOOKUP(C3849,Nomen2!$A$1:$E$34,2,0)</f>
        <v>BASSIN DE SAINT-LÔ - COUTANCES</v>
      </c>
      <c r="B3849">
        <f>VLOOKUP(C3849,Nomen2!$A$1:$E$34,3,0)</f>
        <v>28124</v>
      </c>
      <c r="C3849">
        <v>2824</v>
      </c>
      <c r="D3849" t="s">
        <v>572</v>
      </c>
      <c r="E3849">
        <v>3</v>
      </c>
    </row>
    <row r="3850" spans="1:5">
      <c r="A3850" t="str">
        <f>VLOOKUP(C3850,Nomen2!$A$1:$E$34,2,0)</f>
        <v>BASSIN DE SAINT-LÔ - COUTANCES</v>
      </c>
      <c r="B3850">
        <f>VLOOKUP(C3850,Nomen2!$A$1:$E$34,3,0)</f>
        <v>28124</v>
      </c>
      <c r="C3850">
        <v>2824</v>
      </c>
      <c r="D3850" t="s">
        <v>258</v>
      </c>
      <c r="E3850">
        <v>3</v>
      </c>
    </row>
    <row r="3851" spans="1:5">
      <c r="A3851" t="str">
        <f>VLOOKUP(C3851,Nomen2!$A$1:$E$34,2,0)</f>
        <v>BASSIN DE SAINT-LÔ - COUTANCES</v>
      </c>
      <c r="B3851">
        <f>VLOOKUP(C3851,Nomen2!$A$1:$E$34,3,0)</f>
        <v>28124</v>
      </c>
      <c r="C3851">
        <v>2824</v>
      </c>
      <c r="D3851" t="s">
        <v>328</v>
      </c>
      <c r="E3851">
        <v>3</v>
      </c>
    </row>
    <row r="3852" spans="1:5">
      <c r="A3852" t="str">
        <f>VLOOKUP(C3852,Nomen2!$A$1:$E$34,2,0)</f>
        <v>BASSIN DE SAINT-LÔ - COUTANCES</v>
      </c>
      <c r="B3852">
        <f>VLOOKUP(C3852,Nomen2!$A$1:$E$34,3,0)</f>
        <v>28124</v>
      </c>
      <c r="C3852">
        <v>2824</v>
      </c>
      <c r="D3852" t="s">
        <v>237</v>
      </c>
      <c r="E3852">
        <v>3</v>
      </c>
    </row>
    <row r="3853" spans="1:5">
      <c r="A3853" t="str">
        <f>VLOOKUP(C3853,Nomen2!$A$1:$E$34,2,0)</f>
        <v>BASSIN DE SAINT-LÔ - COUTANCES</v>
      </c>
      <c r="B3853">
        <f>VLOOKUP(C3853,Nomen2!$A$1:$E$34,3,0)</f>
        <v>28124</v>
      </c>
      <c r="C3853">
        <v>2824</v>
      </c>
      <c r="D3853" t="s">
        <v>430</v>
      </c>
      <c r="E3853">
        <v>3</v>
      </c>
    </row>
    <row r="3854" spans="1:5">
      <c r="A3854" t="str">
        <f>VLOOKUP(C3854,Nomen2!$A$1:$E$34,2,0)</f>
        <v>BASSIN DE SAINT-LÔ - COUTANCES</v>
      </c>
      <c r="B3854">
        <f>VLOOKUP(C3854,Nomen2!$A$1:$E$34,3,0)</f>
        <v>28124</v>
      </c>
      <c r="C3854">
        <v>2824</v>
      </c>
      <c r="D3854" t="s">
        <v>222</v>
      </c>
      <c r="E3854">
        <v>3</v>
      </c>
    </row>
    <row r="3855" spans="1:5">
      <c r="A3855" t="str">
        <f>VLOOKUP(C3855,Nomen2!$A$1:$E$34,2,0)</f>
        <v>BASSIN DE SAINT-LÔ - COUTANCES</v>
      </c>
      <c r="B3855">
        <f>VLOOKUP(C3855,Nomen2!$A$1:$E$34,3,0)</f>
        <v>28124</v>
      </c>
      <c r="C3855">
        <v>2824</v>
      </c>
      <c r="D3855" t="s">
        <v>342</v>
      </c>
      <c r="E3855">
        <v>3</v>
      </c>
    </row>
    <row r="3856" spans="1:5">
      <c r="A3856" t="str">
        <f>VLOOKUP(C3856,Nomen2!$A$1:$E$34,2,0)</f>
        <v>BASSIN DE SAINT-LÔ - COUTANCES</v>
      </c>
      <c r="B3856">
        <f>VLOOKUP(C3856,Nomen2!$A$1:$E$34,3,0)</f>
        <v>28124</v>
      </c>
      <c r="C3856">
        <v>2824</v>
      </c>
      <c r="D3856" t="s">
        <v>265</v>
      </c>
      <c r="E3856">
        <v>3</v>
      </c>
    </row>
    <row r="3857" spans="1:5">
      <c r="A3857" t="str">
        <f>VLOOKUP(C3857,Nomen2!$A$1:$E$34,2,0)</f>
        <v>BASSIN DE SAINT-LÔ - COUTANCES</v>
      </c>
      <c r="B3857">
        <f>VLOOKUP(C3857,Nomen2!$A$1:$E$34,3,0)</f>
        <v>28124</v>
      </c>
      <c r="C3857">
        <v>2824</v>
      </c>
      <c r="D3857" t="s">
        <v>285</v>
      </c>
      <c r="E3857">
        <v>3</v>
      </c>
    </row>
    <row r="3858" spans="1:5">
      <c r="A3858" t="str">
        <f>VLOOKUP(C3858,Nomen2!$A$1:$E$34,2,0)</f>
        <v>BASSIN DE SAINT-LÔ - COUTANCES</v>
      </c>
      <c r="B3858">
        <f>VLOOKUP(C3858,Nomen2!$A$1:$E$34,3,0)</f>
        <v>28124</v>
      </c>
      <c r="C3858">
        <v>2824</v>
      </c>
      <c r="D3858" t="s">
        <v>344</v>
      </c>
      <c r="E3858">
        <v>3</v>
      </c>
    </row>
    <row r="3859" spans="1:5">
      <c r="A3859" t="str">
        <f>VLOOKUP(C3859,Nomen2!$A$1:$E$34,2,0)</f>
        <v>BASSIN DE SAINT-LÔ - COUTANCES</v>
      </c>
      <c r="B3859">
        <f>VLOOKUP(C3859,Nomen2!$A$1:$E$34,3,0)</f>
        <v>28124</v>
      </c>
      <c r="C3859">
        <v>2824</v>
      </c>
      <c r="D3859" t="s">
        <v>213</v>
      </c>
      <c r="E3859">
        <v>3</v>
      </c>
    </row>
    <row r="3860" spans="1:5">
      <c r="A3860" t="str">
        <f>VLOOKUP(C3860,Nomen2!$A$1:$E$34,2,0)</f>
        <v>BASSIN DE SAINT-LÔ - COUTANCES</v>
      </c>
      <c r="B3860">
        <f>VLOOKUP(C3860,Nomen2!$A$1:$E$34,3,0)</f>
        <v>28124</v>
      </c>
      <c r="C3860">
        <v>2824</v>
      </c>
      <c r="D3860" t="s">
        <v>240</v>
      </c>
      <c r="E3860">
        <v>3</v>
      </c>
    </row>
    <row r="3861" spans="1:5">
      <c r="A3861" t="str">
        <f>VLOOKUP(C3861,Nomen2!$A$1:$E$34,2,0)</f>
        <v>BASSIN DE SAINT-LÔ - COUTANCES</v>
      </c>
      <c r="B3861">
        <f>VLOOKUP(C3861,Nomen2!$A$1:$E$34,3,0)</f>
        <v>28124</v>
      </c>
      <c r="C3861">
        <v>2824</v>
      </c>
      <c r="D3861" t="s">
        <v>202</v>
      </c>
      <c r="E3861">
        <v>3</v>
      </c>
    </row>
    <row r="3862" spans="1:5">
      <c r="A3862" t="str">
        <f>VLOOKUP(C3862,Nomen2!$A$1:$E$34,2,0)</f>
        <v>BASSIN DE SAINT-LÔ - COUTANCES</v>
      </c>
      <c r="B3862">
        <f>VLOOKUP(C3862,Nomen2!$A$1:$E$34,3,0)</f>
        <v>28124</v>
      </c>
      <c r="C3862">
        <v>2824</v>
      </c>
      <c r="D3862" t="s">
        <v>231</v>
      </c>
      <c r="E3862">
        <v>3</v>
      </c>
    </row>
    <row r="3863" spans="1:5">
      <c r="A3863" t="str">
        <f>VLOOKUP(C3863,Nomen2!$A$1:$E$34,2,0)</f>
        <v>BASSIN DE SAINT-LÔ - COUTANCES</v>
      </c>
      <c r="B3863">
        <f>VLOOKUP(C3863,Nomen2!$A$1:$E$34,3,0)</f>
        <v>28124</v>
      </c>
      <c r="C3863">
        <v>2824</v>
      </c>
      <c r="D3863" t="s">
        <v>382</v>
      </c>
      <c r="E3863">
        <v>3</v>
      </c>
    </row>
    <row r="3864" spans="1:5">
      <c r="A3864" t="str">
        <f>VLOOKUP(C3864,Nomen2!$A$1:$E$34,2,0)</f>
        <v>BASSIN DE SAINT-LÔ - COUTANCES</v>
      </c>
      <c r="B3864">
        <f>VLOOKUP(C3864,Nomen2!$A$1:$E$34,3,0)</f>
        <v>28124</v>
      </c>
      <c r="C3864">
        <v>2824</v>
      </c>
      <c r="D3864" t="s">
        <v>248</v>
      </c>
      <c r="E3864">
        <v>3</v>
      </c>
    </row>
    <row r="3865" spans="1:5">
      <c r="A3865" t="str">
        <f>VLOOKUP(C3865,Nomen2!$A$1:$E$34,2,0)</f>
        <v>BASSIN DE SAINT-LÔ - COUTANCES</v>
      </c>
      <c r="B3865">
        <f>VLOOKUP(C3865,Nomen2!$A$1:$E$34,3,0)</f>
        <v>28124</v>
      </c>
      <c r="C3865">
        <v>2824</v>
      </c>
      <c r="D3865" t="s">
        <v>297</v>
      </c>
      <c r="E3865">
        <v>3</v>
      </c>
    </row>
    <row r="3866" spans="1:5">
      <c r="A3866" t="str">
        <f>VLOOKUP(C3866,Nomen2!$A$1:$E$34,2,0)</f>
        <v>BASSIN DE SAINT-LÔ - COUTANCES</v>
      </c>
      <c r="B3866">
        <f>VLOOKUP(C3866,Nomen2!$A$1:$E$34,3,0)</f>
        <v>28124</v>
      </c>
      <c r="C3866">
        <v>2824</v>
      </c>
      <c r="D3866" t="s">
        <v>474</v>
      </c>
      <c r="E3866">
        <v>2</v>
      </c>
    </row>
    <row r="3867" spans="1:5">
      <c r="A3867" t="str">
        <f>VLOOKUP(C3867,Nomen2!$A$1:$E$34,2,0)</f>
        <v>BASSIN DE SAINT-LÔ - COUTANCES</v>
      </c>
      <c r="B3867">
        <f>VLOOKUP(C3867,Nomen2!$A$1:$E$34,3,0)</f>
        <v>28124</v>
      </c>
      <c r="C3867">
        <v>2824</v>
      </c>
      <c r="D3867" t="s">
        <v>364</v>
      </c>
      <c r="E3867">
        <v>2</v>
      </c>
    </row>
    <row r="3868" spans="1:5">
      <c r="A3868" t="str">
        <f>VLOOKUP(C3868,Nomen2!$A$1:$E$34,2,0)</f>
        <v>BASSIN DE SAINT-LÔ - COUTANCES</v>
      </c>
      <c r="B3868">
        <f>VLOOKUP(C3868,Nomen2!$A$1:$E$34,3,0)</f>
        <v>28124</v>
      </c>
      <c r="C3868">
        <v>2824</v>
      </c>
      <c r="D3868" t="s">
        <v>476</v>
      </c>
      <c r="E3868">
        <v>2</v>
      </c>
    </row>
    <row r="3869" spans="1:5">
      <c r="A3869" t="str">
        <f>VLOOKUP(C3869,Nomen2!$A$1:$E$34,2,0)</f>
        <v>BASSIN DE SAINT-LÔ - COUTANCES</v>
      </c>
      <c r="B3869">
        <f>VLOOKUP(C3869,Nomen2!$A$1:$E$34,3,0)</f>
        <v>28124</v>
      </c>
      <c r="C3869">
        <v>2824</v>
      </c>
      <c r="D3869" t="s">
        <v>600</v>
      </c>
      <c r="E3869">
        <v>2</v>
      </c>
    </row>
    <row r="3870" spans="1:5">
      <c r="A3870" t="str">
        <f>VLOOKUP(C3870,Nomen2!$A$1:$E$34,2,0)</f>
        <v>BASSIN DE SAINT-LÔ - COUTANCES</v>
      </c>
      <c r="B3870">
        <f>VLOOKUP(C3870,Nomen2!$A$1:$E$34,3,0)</f>
        <v>28124</v>
      </c>
      <c r="C3870">
        <v>2824</v>
      </c>
      <c r="D3870" t="s">
        <v>210</v>
      </c>
      <c r="E3870">
        <v>2</v>
      </c>
    </row>
    <row r="3871" spans="1:5">
      <c r="A3871" t="str">
        <f>VLOOKUP(C3871,Nomen2!$A$1:$E$34,2,0)</f>
        <v>BASSIN DE SAINT-LÔ - COUTANCES</v>
      </c>
      <c r="B3871">
        <f>VLOOKUP(C3871,Nomen2!$A$1:$E$34,3,0)</f>
        <v>28124</v>
      </c>
      <c r="C3871">
        <v>2824</v>
      </c>
      <c r="D3871" t="s">
        <v>223</v>
      </c>
      <c r="E3871">
        <v>2</v>
      </c>
    </row>
    <row r="3872" spans="1:5">
      <c r="A3872" t="str">
        <f>VLOOKUP(C3872,Nomen2!$A$1:$E$34,2,0)</f>
        <v>BASSIN DE SAINT-LÔ - COUTANCES</v>
      </c>
      <c r="B3872">
        <f>VLOOKUP(C3872,Nomen2!$A$1:$E$34,3,0)</f>
        <v>28124</v>
      </c>
      <c r="C3872">
        <v>2824</v>
      </c>
      <c r="D3872" t="s">
        <v>226</v>
      </c>
      <c r="E3872">
        <v>2</v>
      </c>
    </row>
    <row r="3873" spans="1:5">
      <c r="A3873" t="str">
        <f>VLOOKUP(C3873,Nomen2!$A$1:$E$34,2,0)</f>
        <v>BASSIN DE SAINT-LÔ - COUTANCES</v>
      </c>
      <c r="B3873">
        <f>VLOOKUP(C3873,Nomen2!$A$1:$E$34,3,0)</f>
        <v>28124</v>
      </c>
      <c r="C3873">
        <v>2824</v>
      </c>
      <c r="D3873" t="s">
        <v>239</v>
      </c>
      <c r="E3873">
        <v>2</v>
      </c>
    </row>
    <row r="3874" spans="1:5">
      <c r="A3874" t="str">
        <f>VLOOKUP(C3874,Nomen2!$A$1:$E$34,2,0)</f>
        <v>BASSIN DE SAINT-LÔ - COUTANCES</v>
      </c>
      <c r="B3874">
        <f>VLOOKUP(C3874,Nomen2!$A$1:$E$34,3,0)</f>
        <v>28124</v>
      </c>
      <c r="C3874">
        <v>2824</v>
      </c>
      <c r="D3874" t="s">
        <v>224</v>
      </c>
      <c r="E3874">
        <v>2</v>
      </c>
    </row>
    <row r="3875" spans="1:5">
      <c r="A3875" t="str">
        <f>VLOOKUP(C3875,Nomen2!$A$1:$E$34,2,0)</f>
        <v>BASSIN DE SAINT-LÔ - COUTANCES</v>
      </c>
      <c r="B3875">
        <f>VLOOKUP(C3875,Nomen2!$A$1:$E$34,3,0)</f>
        <v>28124</v>
      </c>
      <c r="C3875">
        <v>2824</v>
      </c>
      <c r="D3875" t="s">
        <v>496</v>
      </c>
      <c r="E3875">
        <v>2</v>
      </c>
    </row>
    <row r="3876" spans="1:5">
      <c r="A3876" t="str">
        <f>VLOOKUP(C3876,Nomen2!$A$1:$E$34,2,0)</f>
        <v>BASSIN DE SAINT-LÔ - COUTANCES</v>
      </c>
      <c r="B3876">
        <f>VLOOKUP(C3876,Nomen2!$A$1:$E$34,3,0)</f>
        <v>28124</v>
      </c>
      <c r="C3876">
        <v>2824</v>
      </c>
      <c r="D3876" t="s">
        <v>271</v>
      </c>
      <c r="E3876">
        <v>2</v>
      </c>
    </row>
    <row r="3877" spans="1:5">
      <c r="A3877" t="str">
        <f>VLOOKUP(C3877,Nomen2!$A$1:$E$34,2,0)</f>
        <v>BASSIN DE SAINT-LÔ - COUTANCES</v>
      </c>
      <c r="B3877">
        <f>VLOOKUP(C3877,Nomen2!$A$1:$E$34,3,0)</f>
        <v>28124</v>
      </c>
      <c r="C3877">
        <v>2824</v>
      </c>
      <c r="D3877" t="s">
        <v>332</v>
      </c>
      <c r="E3877">
        <v>2</v>
      </c>
    </row>
    <row r="3878" spans="1:5">
      <c r="A3878" t="str">
        <f>VLOOKUP(C3878,Nomen2!$A$1:$E$34,2,0)</f>
        <v>BASSIN DE SAINT-LÔ - COUTANCES</v>
      </c>
      <c r="B3878">
        <f>VLOOKUP(C3878,Nomen2!$A$1:$E$34,3,0)</f>
        <v>28124</v>
      </c>
      <c r="C3878">
        <v>2824</v>
      </c>
      <c r="D3878" t="s">
        <v>504</v>
      </c>
      <c r="E3878">
        <v>2</v>
      </c>
    </row>
    <row r="3879" spans="1:5">
      <c r="A3879" t="str">
        <f>VLOOKUP(C3879,Nomen2!$A$1:$E$34,2,0)</f>
        <v>BASSIN DE SAINT-LÔ - COUTANCES</v>
      </c>
      <c r="B3879">
        <f>VLOOKUP(C3879,Nomen2!$A$1:$E$34,3,0)</f>
        <v>28124</v>
      </c>
      <c r="C3879">
        <v>2824</v>
      </c>
      <c r="D3879" t="s">
        <v>375</v>
      </c>
      <c r="E3879">
        <v>2</v>
      </c>
    </row>
    <row r="3880" spans="1:5">
      <c r="A3880" t="str">
        <f>VLOOKUP(C3880,Nomen2!$A$1:$E$34,2,0)</f>
        <v>BASSIN DE SAINT-LÔ - COUTANCES</v>
      </c>
      <c r="B3880">
        <f>VLOOKUP(C3880,Nomen2!$A$1:$E$34,3,0)</f>
        <v>28124</v>
      </c>
      <c r="C3880">
        <v>2824</v>
      </c>
      <c r="D3880" t="s">
        <v>378</v>
      </c>
      <c r="E3880">
        <v>2</v>
      </c>
    </row>
    <row r="3881" spans="1:5">
      <c r="A3881" t="str">
        <f>VLOOKUP(C3881,Nomen2!$A$1:$E$34,2,0)</f>
        <v>BASSIN DE SAINT-LÔ - COUTANCES</v>
      </c>
      <c r="B3881">
        <f>VLOOKUP(C3881,Nomen2!$A$1:$E$34,3,0)</f>
        <v>28124</v>
      </c>
      <c r="C3881">
        <v>2824</v>
      </c>
      <c r="D3881" t="s">
        <v>573</v>
      </c>
      <c r="E3881">
        <v>2</v>
      </c>
    </row>
    <row r="3882" spans="1:5">
      <c r="A3882" t="str">
        <f>VLOOKUP(C3882,Nomen2!$A$1:$E$34,2,0)</f>
        <v>BASSIN DE SAINT-LÔ - COUTANCES</v>
      </c>
      <c r="B3882">
        <f>VLOOKUP(C3882,Nomen2!$A$1:$E$34,3,0)</f>
        <v>28124</v>
      </c>
      <c r="C3882">
        <v>2824</v>
      </c>
      <c r="D3882" t="s">
        <v>252</v>
      </c>
      <c r="E3882">
        <v>2</v>
      </c>
    </row>
    <row r="3883" spans="1:5">
      <c r="A3883" t="str">
        <f>VLOOKUP(C3883,Nomen2!$A$1:$E$34,2,0)</f>
        <v>BASSIN DE SAINT-LÔ - COUTANCES</v>
      </c>
      <c r="B3883">
        <f>VLOOKUP(C3883,Nomen2!$A$1:$E$34,3,0)</f>
        <v>28124</v>
      </c>
      <c r="C3883">
        <v>2824</v>
      </c>
      <c r="D3883" t="s">
        <v>380</v>
      </c>
      <c r="E3883">
        <v>2</v>
      </c>
    </row>
    <row r="3884" spans="1:5">
      <c r="A3884" t="str">
        <f>VLOOKUP(C3884,Nomen2!$A$1:$E$34,2,0)</f>
        <v>BASSIN DE SAINT-LÔ - COUTANCES</v>
      </c>
      <c r="B3884">
        <f>VLOOKUP(C3884,Nomen2!$A$1:$E$34,3,0)</f>
        <v>28124</v>
      </c>
      <c r="C3884">
        <v>2824</v>
      </c>
      <c r="D3884" t="s">
        <v>316</v>
      </c>
      <c r="E3884">
        <v>2</v>
      </c>
    </row>
    <row r="3885" spans="1:5">
      <c r="A3885" t="str">
        <f>VLOOKUP(C3885,Nomen2!$A$1:$E$34,2,0)</f>
        <v>BASSIN DE SAINT-LÔ - COUTANCES</v>
      </c>
      <c r="B3885">
        <f>VLOOKUP(C3885,Nomen2!$A$1:$E$34,3,0)</f>
        <v>28124</v>
      </c>
      <c r="C3885">
        <v>2824</v>
      </c>
      <c r="D3885" t="s">
        <v>456</v>
      </c>
      <c r="E3885">
        <v>2</v>
      </c>
    </row>
    <row r="3886" spans="1:5">
      <c r="A3886" t="str">
        <f>VLOOKUP(C3886,Nomen2!$A$1:$E$34,2,0)</f>
        <v>BASSIN DE SAINT-LÔ - COUTANCES</v>
      </c>
      <c r="B3886">
        <f>VLOOKUP(C3886,Nomen2!$A$1:$E$34,3,0)</f>
        <v>28124</v>
      </c>
      <c r="C3886">
        <v>2824</v>
      </c>
      <c r="D3886" t="s">
        <v>274</v>
      </c>
      <c r="E3886">
        <v>2</v>
      </c>
    </row>
    <row r="3887" spans="1:5">
      <c r="A3887" t="str">
        <f>VLOOKUP(C3887,Nomen2!$A$1:$E$34,2,0)</f>
        <v>BASSIN DE SAINT-LÔ - COUTANCES</v>
      </c>
      <c r="B3887">
        <f>VLOOKUP(C3887,Nomen2!$A$1:$E$34,3,0)</f>
        <v>28124</v>
      </c>
      <c r="C3887">
        <v>2824</v>
      </c>
      <c r="D3887" t="s">
        <v>385</v>
      </c>
      <c r="E3887">
        <v>2</v>
      </c>
    </row>
    <row r="3888" spans="1:5">
      <c r="A3888" t="str">
        <f>VLOOKUP(C3888,Nomen2!$A$1:$E$34,2,0)</f>
        <v>BASSIN DE SAINT-LÔ - COUTANCES</v>
      </c>
      <c r="B3888">
        <f>VLOOKUP(C3888,Nomen2!$A$1:$E$34,3,0)</f>
        <v>28124</v>
      </c>
      <c r="C3888">
        <v>2824</v>
      </c>
      <c r="D3888" t="s">
        <v>253</v>
      </c>
      <c r="E3888">
        <v>2</v>
      </c>
    </row>
    <row r="3889" spans="1:5">
      <c r="A3889" t="str">
        <f>VLOOKUP(C3889,Nomen2!$A$1:$E$34,2,0)</f>
        <v>BASSIN DE SAINT-LÔ - COUTANCES</v>
      </c>
      <c r="B3889">
        <f>VLOOKUP(C3889,Nomen2!$A$1:$E$34,3,0)</f>
        <v>28124</v>
      </c>
      <c r="C3889">
        <v>2824</v>
      </c>
      <c r="D3889" t="s">
        <v>319</v>
      </c>
      <c r="E3889">
        <v>2</v>
      </c>
    </row>
    <row r="3890" spans="1:5">
      <c r="A3890" t="str">
        <f>VLOOKUP(C3890,Nomen2!$A$1:$E$34,2,0)</f>
        <v>BASSIN DE SAINT-LÔ - COUTANCES</v>
      </c>
      <c r="B3890">
        <f>VLOOKUP(C3890,Nomen2!$A$1:$E$34,3,0)</f>
        <v>28124</v>
      </c>
      <c r="C3890">
        <v>2824</v>
      </c>
      <c r="D3890" t="s">
        <v>355</v>
      </c>
      <c r="E3890">
        <v>2</v>
      </c>
    </row>
    <row r="3891" spans="1:5">
      <c r="A3891" t="str">
        <f>VLOOKUP(C3891,Nomen2!$A$1:$E$34,2,0)</f>
        <v>BASSIN DE SAINT-LÔ - COUTANCES</v>
      </c>
      <c r="B3891">
        <f>VLOOKUP(C3891,Nomen2!$A$1:$E$34,3,0)</f>
        <v>28124</v>
      </c>
      <c r="C3891">
        <v>2824</v>
      </c>
      <c r="D3891" t="s">
        <v>216</v>
      </c>
      <c r="E3891">
        <v>2</v>
      </c>
    </row>
    <row r="3892" spans="1:5">
      <c r="A3892" t="str">
        <f>VLOOKUP(C3892,Nomen2!$A$1:$E$34,2,0)</f>
        <v>BASSIN DE SAINT-LÔ - COUTANCES</v>
      </c>
      <c r="B3892">
        <f>VLOOKUP(C3892,Nomen2!$A$1:$E$34,3,0)</f>
        <v>28124</v>
      </c>
      <c r="C3892">
        <v>2824</v>
      </c>
      <c r="D3892" t="s">
        <v>289</v>
      </c>
      <c r="E3892">
        <v>2</v>
      </c>
    </row>
    <row r="3893" spans="1:5">
      <c r="A3893" t="str">
        <f>VLOOKUP(C3893,Nomen2!$A$1:$E$34,2,0)</f>
        <v>BASSIN DE SAINT-LÔ - COUTANCES</v>
      </c>
      <c r="B3893">
        <f>VLOOKUP(C3893,Nomen2!$A$1:$E$34,3,0)</f>
        <v>28124</v>
      </c>
      <c r="C3893">
        <v>2824</v>
      </c>
      <c r="D3893" t="s">
        <v>467</v>
      </c>
      <c r="E3893">
        <v>2</v>
      </c>
    </row>
    <row r="3894" spans="1:5">
      <c r="A3894" t="str">
        <f>VLOOKUP(C3894,Nomen2!$A$1:$E$34,2,0)</f>
        <v>BASSIN DE SAINT-LÔ - COUTANCES</v>
      </c>
      <c r="B3894">
        <f>VLOOKUP(C3894,Nomen2!$A$1:$E$34,3,0)</f>
        <v>28124</v>
      </c>
      <c r="C3894">
        <v>2824</v>
      </c>
      <c r="D3894" t="s">
        <v>290</v>
      </c>
      <c r="E3894">
        <v>2</v>
      </c>
    </row>
    <row r="3895" spans="1:5">
      <c r="A3895" t="str">
        <f>VLOOKUP(C3895,Nomen2!$A$1:$E$34,2,0)</f>
        <v>BASSIN DE SAINT-LÔ - COUTANCES</v>
      </c>
      <c r="B3895">
        <f>VLOOKUP(C3895,Nomen2!$A$1:$E$34,3,0)</f>
        <v>28124</v>
      </c>
      <c r="C3895">
        <v>2824</v>
      </c>
      <c r="D3895" t="s">
        <v>244</v>
      </c>
      <c r="E3895">
        <v>2</v>
      </c>
    </row>
    <row r="3896" spans="1:5">
      <c r="A3896" t="str">
        <f>VLOOKUP(C3896,Nomen2!$A$1:$E$34,2,0)</f>
        <v>BASSIN DE SAINT-LÔ - COUTANCES</v>
      </c>
      <c r="B3896">
        <f>VLOOKUP(C3896,Nomen2!$A$1:$E$34,3,0)</f>
        <v>28124</v>
      </c>
      <c r="C3896">
        <v>2824</v>
      </c>
      <c r="D3896" t="s">
        <v>243</v>
      </c>
      <c r="E3896">
        <v>2</v>
      </c>
    </row>
    <row r="3897" spans="1:5">
      <c r="A3897" t="str">
        <f>VLOOKUP(C3897,Nomen2!$A$1:$E$34,2,0)</f>
        <v>BASSIN DE SAINT-LÔ - COUTANCES</v>
      </c>
      <c r="B3897">
        <f>VLOOKUP(C3897,Nomen2!$A$1:$E$34,3,0)</f>
        <v>28124</v>
      </c>
      <c r="C3897">
        <v>2824</v>
      </c>
      <c r="D3897" t="s">
        <v>418</v>
      </c>
      <c r="E3897">
        <v>2</v>
      </c>
    </row>
    <row r="3898" spans="1:5">
      <c r="A3898" t="str">
        <f>VLOOKUP(C3898,Nomen2!$A$1:$E$34,2,0)</f>
        <v>BASSIN DE SAINT-LÔ - COUTANCES</v>
      </c>
      <c r="B3898">
        <f>VLOOKUP(C3898,Nomen2!$A$1:$E$34,3,0)</f>
        <v>28124</v>
      </c>
      <c r="C3898">
        <v>2824</v>
      </c>
      <c r="D3898" t="s">
        <v>209</v>
      </c>
      <c r="E3898">
        <v>2</v>
      </c>
    </row>
    <row r="3899" spans="1:5">
      <c r="A3899" t="str">
        <f>VLOOKUP(C3899,Nomen2!$A$1:$E$34,2,0)</f>
        <v>BASSIN DE SAINT-LÔ - COUTANCES</v>
      </c>
      <c r="B3899">
        <f>VLOOKUP(C3899,Nomen2!$A$1:$E$34,3,0)</f>
        <v>28124</v>
      </c>
      <c r="C3899">
        <v>2824</v>
      </c>
      <c r="D3899" t="s">
        <v>339</v>
      </c>
      <c r="E3899">
        <v>1</v>
      </c>
    </row>
    <row r="3900" spans="1:5">
      <c r="A3900" t="str">
        <f>VLOOKUP(C3900,Nomen2!$A$1:$E$34,2,0)</f>
        <v>BASSIN DE SAINT-LÔ - COUTANCES</v>
      </c>
      <c r="B3900">
        <f>VLOOKUP(C3900,Nomen2!$A$1:$E$34,3,0)</f>
        <v>28124</v>
      </c>
      <c r="C3900">
        <v>2824</v>
      </c>
      <c r="D3900" t="s">
        <v>269</v>
      </c>
      <c r="E3900">
        <v>1</v>
      </c>
    </row>
    <row r="3901" spans="1:5">
      <c r="A3901" t="str">
        <f>VLOOKUP(C3901,Nomen2!$A$1:$E$34,2,0)</f>
        <v>BASSIN DE SAINT-LÔ - COUTANCES</v>
      </c>
      <c r="B3901">
        <f>VLOOKUP(C3901,Nomen2!$A$1:$E$34,3,0)</f>
        <v>28124</v>
      </c>
      <c r="C3901">
        <v>2824</v>
      </c>
      <c r="D3901" t="s">
        <v>482</v>
      </c>
      <c r="E3901">
        <v>1</v>
      </c>
    </row>
    <row r="3902" spans="1:5">
      <c r="A3902" t="str">
        <f>VLOOKUP(C3902,Nomen2!$A$1:$E$34,2,0)</f>
        <v>BASSIN DE SAINT-LÔ - COUTANCES</v>
      </c>
      <c r="B3902">
        <f>VLOOKUP(C3902,Nomen2!$A$1:$E$34,3,0)</f>
        <v>28124</v>
      </c>
      <c r="C3902">
        <v>2824</v>
      </c>
      <c r="D3902" t="s">
        <v>427</v>
      </c>
      <c r="E3902">
        <v>1</v>
      </c>
    </row>
    <row r="3903" spans="1:5">
      <c r="A3903" t="str">
        <f>VLOOKUP(C3903,Nomen2!$A$1:$E$34,2,0)</f>
        <v>BASSIN DE SAINT-LÔ - COUTANCES</v>
      </c>
      <c r="B3903">
        <f>VLOOKUP(C3903,Nomen2!$A$1:$E$34,3,0)</f>
        <v>28124</v>
      </c>
      <c r="C3903">
        <v>2824</v>
      </c>
      <c r="D3903" t="s">
        <v>488</v>
      </c>
      <c r="E3903">
        <v>1</v>
      </c>
    </row>
    <row r="3904" spans="1:5">
      <c r="A3904" t="str">
        <f>VLOOKUP(C3904,Nomen2!$A$1:$E$34,2,0)</f>
        <v>BASSIN DE SAINT-LÔ - COUTANCES</v>
      </c>
      <c r="B3904">
        <f>VLOOKUP(C3904,Nomen2!$A$1:$E$34,3,0)</f>
        <v>28124</v>
      </c>
      <c r="C3904">
        <v>2824</v>
      </c>
      <c r="D3904" t="s">
        <v>368</v>
      </c>
      <c r="E3904">
        <v>1</v>
      </c>
    </row>
    <row r="3905" spans="1:5">
      <c r="A3905" t="str">
        <f>VLOOKUP(C3905,Nomen2!$A$1:$E$34,2,0)</f>
        <v>BASSIN DE SAINT-LÔ - COUTANCES</v>
      </c>
      <c r="B3905">
        <f>VLOOKUP(C3905,Nomen2!$A$1:$E$34,3,0)</f>
        <v>28124</v>
      </c>
      <c r="C3905">
        <v>2824</v>
      </c>
      <c r="D3905" t="s">
        <v>212</v>
      </c>
      <c r="E3905">
        <v>1</v>
      </c>
    </row>
    <row r="3906" spans="1:5">
      <c r="A3906" t="str">
        <f>VLOOKUP(C3906,Nomen2!$A$1:$E$34,2,0)</f>
        <v>BASSIN DE SAINT-LÔ - COUTANCES</v>
      </c>
      <c r="B3906">
        <f>VLOOKUP(C3906,Nomen2!$A$1:$E$34,3,0)</f>
        <v>28124</v>
      </c>
      <c r="C3906">
        <v>2824</v>
      </c>
      <c r="D3906" t="s">
        <v>292</v>
      </c>
      <c r="E3906">
        <v>1</v>
      </c>
    </row>
    <row r="3907" spans="1:5">
      <c r="A3907" t="str">
        <f>VLOOKUP(C3907,Nomen2!$A$1:$E$34,2,0)</f>
        <v>BASSIN DE SAINT-LÔ - COUTANCES</v>
      </c>
      <c r="B3907">
        <f>VLOOKUP(C3907,Nomen2!$A$1:$E$34,3,0)</f>
        <v>28124</v>
      </c>
      <c r="C3907">
        <v>2824</v>
      </c>
      <c r="D3907" t="s">
        <v>313</v>
      </c>
      <c r="E3907">
        <v>1</v>
      </c>
    </row>
    <row r="3908" spans="1:5">
      <c r="A3908" t="str">
        <f>VLOOKUP(C3908,Nomen2!$A$1:$E$34,2,0)</f>
        <v>BASSIN DE SAINT-LÔ - COUTANCES</v>
      </c>
      <c r="B3908">
        <f>VLOOKUP(C3908,Nomen2!$A$1:$E$34,3,0)</f>
        <v>28124</v>
      </c>
      <c r="C3908">
        <v>2824</v>
      </c>
      <c r="D3908" t="s">
        <v>490</v>
      </c>
      <c r="E3908">
        <v>1</v>
      </c>
    </row>
    <row r="3909" spans="1:5">
      <c r="A3909" t="str">
        <f>VLOOKUP(C3909,Nomen2!$A$1:$E$34,2,0)</f>
        <v>BASSIN DE SAINT-LÔ - COUTANCES</v>
      </c>
      <c r="B3909">
        <f>VLOOKUP(C3909,Nomen2!$A$1:$E$34,3,0)</f>
        <v>28124</v>
      </c>
      <c r="C3909">
        <v>2824</v>
      </c>
      <c r="D3909" t="s">
        <v>433</v>
      </c>
      <c r="E3909">
        <v>1</v>
      </c>
    </row>
    <row r="3910" spans="1:5">
      <c r="A3910" t="str">
        <f>VLOOKUP(C3910,Nomen2!$A$1:$E$34,2,0)</f>
        <v>BASSIN DE SAINT-LÔ - COUTANCES</v>
      </c>
      <c r="B3910">
        <f>VLOOKUP(C3910,Nomen2!$A$1:$E$34,3,0)</f>
        <v>28124</v>
      </c>
      <c r="C3910">
        <v>2824</v>
      </c>
      <c r="D3910" t="s">
        <v>343</v>
      </c>
      <c r="E3910">
        <v>1</v>
      </c>
    </row>
    <row r="3911" spans="1:5">
      <c r="A3911" t="str">
        <f>VLOOKUP(C3911,Nomen2!$A$1:$E$34,2,0)</f>
        <v>BASSIN DE SAINT-LÔ - COUTANCES</v>
      </c>
      <c r="B3911">
        <f>VLOOKUP(C3911,Nomen2!$A$1:$E$34,3,0)</f>
        <v>28124</v>
      </c>
      <c r="C3911">
        <v>2824</v>
      </c>
      <c r="D3911" t="s">
        <v>493</v>
      </c>
      <c r="E3911">
        <v>1</v>
      </c>
    </row>
    <row r="3912" spans="1:5">
      <c r="A3912" t="str">
        <f>VLOOKUP(C3912,Nomen2!$A$1:$E$34,2,0)</f>
        <v>BASSIN DE SAINT-LÔ - COUTANCES</v>
      </c>
      <c r="B3912">
        <f>VLOOKUP(C3912,Nomen2!$A$1:$E$34,3,0)</f>
        <v>28124</v>
      </c>
      <c r="C3912">
        <v>2824</v>
      </c>
      <c r="D3912" t="s">
        <v>245</v>
      </c>
      <c r="E3912">
        <v>1</v>
      </c>
    </row>
    <row r="3913" spans="1:5">
      <c r="A3913" t="str">
        <f>VLOOKUP(C3913,Nomen2!$A$1:$E$34,2,0)</f>
        <v>BASSIN DE SAINT-LÔ - COUTANCES</v>
      </c>
      <c r="B3913">
        <f>VLOOKUP(C3913,Nomen2!$A$1:$E$34,3,0)</f>
        <v>28124</v>
      </c>
      <c r="C3913">
        <v>2824</v>
      </c>
      <c r="D3913" t="s">
        <v>306</v>
      </c>
      <c r="E3913">
        <v>1</v>
      </c>
    </row>
    <row r="3914" spans="1:5">
      <c r="A3914" t="str">
        <f>VLOOKUP(C3914,Nomen2!$A$1:$E$34,2,0)</f>
        <v>BASSIN DE SAINT-LÔ - COUTANCES</v>
      </c>
      <c r="B3914">
        <f>VLOOKUP(C3914,Nomen2!$A$1:$E$34,3,0)</f>
        <v>28124</v>
      </c>
      <c r="C3914">
        <v>2824</v>
      </c>
      <c r="D3914" t="s">
        <v>435</v>
      </c>
      <c r="E3914">
        <v>1</v>
      </c>
    </row>
    <row r="3915" spans="1:5">
      <c r="A3915" t="str">
        <f>VLOOKUP(C3915,Nomen2!$A$1:$E$34,2,0)</f>
        <v>BASSIN DE SAINT-LÔ - COUTANCES</v>
      </c>
      <c r="B3915">
        <f>VLOOKUP(C3915,Nomen2!$A$1:$E$34,3,0)</f>
        <v>28124</v>
      </c>
      <c r="C3915">
        <v>2824</v>
      </c>
      <c r="D3915" t="s">
        <v>436</v>
      </c>
      <c r="E3915">
        <v>1</v>
      </c>
    </row>
    <row r="3916" spans="1:5">
      <c r="A3916" t="str">
        <f>VLOOKUP(C3916,Nomen2!$A$1:$E$34,2,0)</f>
        <v>BASSIN DE SAINT-LÔ - COUTANCES</v>
      </c>
      <c r="B3916">
        <f>VLOOKUP(C3916,Nomen2!$A$1:$E$34,3,0)</f>
        <v>28124</v>
      </c>
      <c r="C3916">
        <v>2824</v>
      </c>
      <c r="D3916" t="s">
        <v>402</v>
      </c>
      <c r="E3916">
        <v>1</v>
      </c>
    </row>
    <row r="3917" spans="1:5">
      <c r="A3917" t="str">
        <f>VLOOKUP(C3917,Nomen2!$A$1:$E$34,2,0)</f>
        <v>BASSIN DE SAINT-LÔ - COUTANCES</v>
      </c>
      <c r="B3917">
        <f>VLOOKUP(C3917,Nomen2!$A$1:$E$34,3,0)</f>
        <v>28124</v>
      </c>
      <c r="C3917">
        <v>2824</v>
      </c>
      <c r="D3917" t="s">
        <v>331</v>
      </c>
      <c r="E3917">
        <v>1</v>
      </c>
    </row>
    <row r="3918" spans="1:5">
      <c r="A3918" t="str">
        <f>VLOOKUP(C3918,Nomen2!$A$1:$E$34,2,0)</f>
        <v>BASSIN DE SAINT-LÔ - COUTANCES</v>
      </c>
      <c r="B3918">
        <f>VLOOKUP(C3918,Nomen2!$A$1:$E$34,3,0)</f>
        <v>28124</v>
      </c>
      <c r="C3918">
        <v>2824</v>
      </c>
      <c r="D3918" t="s">
        <v>315</v>
      </c>
      <c r="E3918">
        <v>1</v>
      </c>
    </row>
    <row r="3919" spans="1:5">
      <c r="A3919" t="str">
        <f>VLOOKUP(C3919,Nomen2!$A$1:$E$34,2,0)</f>
        <v>BASSIN DE SAINT-LÔ - COUTANCES</v>
      </c>
      <c r="B3919">
        <f>VLOOKUP(C3919,Nomen2!$A$1:$E$34,3,0)</f>
        <v>28124</v>
      </c>
      <c r="C3919">
        <v>2824</v>
      </c>
      <c r="D3919" t="s">
        <v>294</v>
      </c>
      <c r="E3919">
        <v>1</v>
      </c>
    </row>
    <row r="3920" spans="1:5">
      <c r="A3920" t="str">
        <f>VLOOKUP(C3920,Nomen2!$A$1:$E$34,2,0)</f>
        <v>BASSIN DE SAINT-LÔ - COUTANCES</v>
      </c>
      <c r="B3920">
        <f>VLOOKUP(C3920,Nomen2!$A$1:$E$34,3,0)</f>
        <v>28124</v>
      </c>
      <c r="C3920">
        <v>2824</v>
      </c>
      <c r="D3920" t="s">
        <v>208</v>
      </c>
      <c r="E3920">
        <v>1</v>
      </c>
    </row>
    <row r="3921" spans="1:5">
      <c r="A3921" t="str">
        <f>VLOOKUP(C3921,Nomen2!$A$1:$E$34,2,0)</f>
        <v>BASSIN DE SAINT-LÔ - COUTANCES</v>
      </c>
      <c r="B3921">
        <f>VLOOKUP(C3921,Nomen2!$A$1:$E$34,3,0)</f>
        <v>28124</v>
      </c>
      <c r="C3921">
        <v>2824</v>
      </c>
      <c r="D3921" t="s">
        <v>372</v>
      </c>
      <c r="E3921">
        <v>1</v>
      </c>
    </row>
    <row r="3922" spans="1:5">
      <c r="A3922" t="str">
        <f>VLOOKUP(C3922,Nomen2!$A$1:$E$34,2,0)</f>
        <v>BASSIN DE SAINT-LÔ - COUTANCES</v>
      </c>
      <c r="B3922">
        <f>VLOOKUP(C3922,Nomen2!$A$1:$E$34,3,0)</f>
        <v>28124</v>
      </c>
      <c r="C3922">
        <v>2824</v>
      </c>
      <c r="D3922" t="s">
        <v>373</v>
      </c>
      <c r="E3922">
        <v>1</v>
      </c>
    </row>
    <row r="3923" spans="1:5">
      <c r="A3923" t="str">
        <f>VLOOKUP(C3923,Nomen2!$A$1:$E$34,2,0)</f>
        <v>BASSIN DE SAINT-LÔ - COUTANCES</v>
      </c>
      <c r="B3923">
        <f>VLOOKUP(C3923,Nomen2!$A$1:$E$34,3,0)</f>
        <v>28124</v>
      </c>
      <c r="C3923">
        <v>2824</v>
      </c>
      <c r="D3923" t="s">
        <v>374</v>
      </c>
      <c r="E3923">
        <v>1</v>
      </c>
    </row>
    <row r="3924" spans="1:5">
      <c r="A3924" t="str">
        <f>VLOOKUP(C3924,Nomen2!$A$1:$E$34,2,0)</f>
        <v>BASSIN DE SAINT-LÔ - COUTANCES</v>
      </c>
      <c r="B3924">
        <f>VLOOKUP(C3924,Nomen2!$A$1:$E$34,3,0)</f>
        <v>28124</v>
      </c>
      <c r="C3924">
        <v>2824</v>
      </c>
      <c r="D3924" t="s">
        <v>295</v>
      </c>
      <c r="E3924">
        <v>1</v>
      </c>
    </row>
    <row r="3925" spans="1:5">
      <c r="A3925" t="str">
        <f>VLOOKUP(C3925,Nomen2!$A$1:$E$34,2,0)</f>
        <v>BASSIN DE SAINT-LÔ - COUTANCES</v>
      </c>
      <c r="B3925">
        <f>VLOOKUP(C3925,Nomen2!$A$1:$E$34,3,0)</f>
        <v>28124</v>
      </c>
      <c r="C3925">
        <v>2824</v>
      </c>
      <c r="D3925" t="s">
        <v>236</v>
      </c>
      <c r="E3925">
        <v>1</v>
      </c>
    </row>
    <row r="3926" spans="1:5">
      <c r="A3926" t="str">
        <f>VLOOKUP(C3926,Nomen2!$A$1:$E$34,2,0)</f>
        <v>BASSIN DE SAINT-LÔ - COUTANCES</v>
      </c>
      <c r="B3926">
        <f>VLOOKUP(C3926,Nomen2!$A$1:$E$34,3,0)</f>
        <v>28124</v>
      </c>
      <c r="C3926">
        <v>2824</v>
      </c>
      <c r="D3926" t="s">
        <v>347</v>
      </c>
      <c r="E3926">
        <v>1</v>
      </c>
    </row>
    <row r="3927" spans="1:5">
      <c r="A3927" t="str">
        <f>VLOOKUP(C3927,Nomen2!$A$1:$E$34,2,0)</f>
        <v>BASSIN DE SAINT-LÔ - COUTANCES</v>
      </c>
      <c r="B3927">
        <f>VLOOKUP(C3927,Nomen2!$A$1:$E$34,3,0)</f>
        <v>28124</v>
      </c>
      <c r="C3927">
        <v>2824</v>
      </c>
      <c r="D3927" t="s">
        <v>348</v>
      </c>
      <c r="E3927">
        <v>1</v>
      </c>
    </row>
    <row r="3928" spans="1:5">
      <c r="A3928" t="str">
        <f>VLOOKUP(C3928,Nomen2!$A$1:$E$34,2,0)</f>
        <v>BASSIN DE SAINT-LÔ - COUTANCES</v>
      </c>
      <c r="B3928">
        <f>VLOOKUP(C3928,Nomen2!$A$1:$E$34,3,0)</f>
        <v>28124</v>
      </c>
      <c r="C3928">
        <v>2824</v>
      </c>
      <c r="D3928" t="s">
        <v>376</v>
      </c>
      <c r="E3928">
        <v>1</v>
      </c>
    </row>
    <row r="3929" spans="1:5">
      <c r="A3929" t="str">
        <f>VLOOKUP(C3929,Nomen2!$A$1:$E$34,2,0)</f>
        <v>BASSIN DE SAINT-LÔ - COUTANCES</v>
      </c>
      <c r="B3929">
        <f>VLOOKUP(C3929,Nomen2!$A$1:$E$34,3,0)</f>
        <v>28124</v>
      </c>
      <c r="C3929">
        <v>2824</v>
      </c>
      <c r="D3929" t="s">
        <v>638</v>
      </c>
      <c r="E3929">
        <v>1</v>
      </c>
    </row>
    <row r="3930" spans="1:5">
      <c r="A3930" t="str">
        <f>VLOOKUP(C3930,Nomen2!$A$1:$E$34,2,0)</f>
        <v>BASSIN DE SAINT-LÔ - COUTANCES</v>
      </c>
      <c r="B3930">
        <f>VLOOKUP(C3930,Nomen2!$A$1:$E$34,3,0)</f>
        <v>28124</v>
      </c>
      <c r="C3930">
        <v>2824</v>
      </c>
      <c r="D3930" t="s">
        <v>272</v>
      </c>
      <c r="E3930">
        <v>1</v>
      </c>
    </row>
    <row r="3931" spans="1:5">
      <c r="A3931" t="str">
        <f>VLOOKUP(C3931,Nomen2!$A$1:$E$34,2,0)</f>
        <v>BASSIN DE SAINT-LÔ - COUTANCES</v>
      </c>
      <c r="B3931">
        <f>VLOOKUP(C3931,Nomen2!$A$1:$E$34,3,0)</f>
        <v>28124</v>
      </c>
      <c r="C3931">
        <v>2824</v>
      </c>
      <c r="D3931" t="s">
        <v>444</v>
      </c>
      <c r="E3931">
        <v>1</v>
      </c>
    </row>
    <row r="3932" spans="1:5">
      <c r="A3932" t="str">
        <f>VLOOKUP(C3932,Nomen2!$A$1:$E$34,2,0)</f>
        <v>BASSIN DE SAINT-LÔ - COUTANCES</v>
      </c>
      <c r="B3932">
        <f>VLOOKUP(C3932,Nomen2!$A$1:$E$34,3,0)</f>
        <v>28124</v>
      </c>
      <c r="C3932">
        <v>2824</v>
      </c>
      <c r="D3932" t="s">
        <v>648</v>
      </c>
      <c r="E3932">
        <v>1</v>
      </c>
    </row>
    <row r="3933" spans="1:5">
      <c r="A3933" t="str">
        <f>VLOOKUP(C3933,Nomen2!$A$1:$E$34,2,0)</f>
        <v>BASSIN DE SAINT-LÔ - COUTANCES</v>
      </c>
      <c r="B3933">
        <f>VLOOKUP(C3933,Nomen2!$A$1:$E$34,3,0)</f>
        <v>28124</v>
      </c>
      <c r="C3933">
        <v>2824</v>
      </c>
      <c r="D3933" t="s">
        <v>446</v>
      </c>
      <c r="E3933">
        <v>1</v>
      </c>
    </row>
    <row r="3934" spans="1:5">
      <c r="A3934" t="str">
        <f>VLOOKUP(C3934,Nomen2!$A$1:$E$34,2,0)</f>
        <v>BASSIN DE SAINT-LÔ - COUTANCES</v>
      </c>
      <c r="B3934">
        <f>VLOOKUP(C3934,Nomen2!$A$1:$E$34,3,0)</f>
        <v>28124</v>
      </c>
      <c r="C3934">
        <v>2824</v>
      </c>
      <c r="D3934" t="s">
        <v>407</v>
      </c>
      <c r="E3934">
        <v>1</v>
      </c>
    </row>
    <row r="3935" spans="1:5">
      <c r="A3935" t="str">
        <f>VLOOKUP(C3935,Nomen2!$A$1:$E$34,2,0)</f>
        <v>BASSIN DE SAINT-LÔ - COUTANCES</v>
      </c>
      <c r="B3935">
        <f>VLOOKUP(C3935,Nomen2!$A$1:$E$34,3,0)</f>
        <v>28124</v>
      </c>
      <c r="C3935">
        <v>2824</v>
      </c>
      <c r="D3935" t="s">
        <v>278</v>
      </c>
      <c r="E3935">
        <v>1</v>
      </c>
    </row>
    <row r="3936" spans="1:5">
      <c r="A3936" t="str">
        <f>VLOOKUP(C3936,Nomen2!$A$1:$E$34,2,0)</f>
        <v>BASSIN DE SAINT-LÔ - COUTANCES</v>
      </c>
      <c r="B3936">
        <f>VLOOKUP(C3936,Nomen2!$A$1:$E$34,3,0)</f>
        <v>28124</v>
      </c>
      <c r="C3936">
        <v>2824</v>
      </c>
      <c r="D3936" t="s">
        <v>279</v>
      </c>
      <c r="E3936">
        <v>1</v>
      </c>
    </row>
    <row r="3937" spans="1:5">
      <c r="A3937" t="str">
        <f>VLOOKUP(C3937,Nomen2!$A$1:$E$34,2,0)</f>
        <v>BASSIN DE SAINT-LÔ - COUTANCES</v>
      </c>
      <c r="B3937">
        <f>VLOOKUP(C3937,Nomen2!$A$1:$E$34,3,0)</f>
        <v>28124</v>
      </c>
      <c r="C3937">
        <v>2824</v>
      </c>
      <c r="D3937" t="s">
        <v>522</v>
      </c>
      <c r="E3937">
        <v>1</v>
      </c>
    </row>
    <row r="3938" spans="1:5">
      <c r="A3938" t="str">
        <f>VLOOKUP(C3938,Nomen2!$A$1:$E$34,2,0)</f>
        <v>BASSIN DE SAINT-LÔ - COUTANCES</v>
      </c>
      <c r="B3938">
        <f>VLOOKUP(C3938,Nomen2!$A$1:$E$34,3,0)</f>
        <v>28124</v>
      </c>
      <c r="C3938">
        <v>2824</v>
      </c>
      <c r="D3938" t="s">
        <v>280</v>
      </c>
      <c r="E3938">
        <v>1</v>
      </c>
    </row>
    <row r="3939" spans="1:5">
      <c r="A3939" t="str">
        <f>VLOOKUP(C3939,Nomen2!$A$1:$E$34,2,0)</f>
        <v>BASSIN DE SAINT-LÔ - COUTANCES</v>
      </c>
      <c r="B3939">
        <f>VLOOKUP(C3939,Nomen2!$A$1:$E$34,3,0)</f>
        <v>28124</v>
      </c>
      <c r="C3939">
        <v>2824</v>
      </c>
      <c r="D3939" t="s">
        <v>353</v>
      </c>
      <c r="E3939">
        <v>1</v>
      </c>
    </row>
    <row r="3940" spans="1:5">
      <c r="A3940" t="str">
        <f>VLOOKUP(C3940,Nomen2!$A$1:$E$34,2,0)</f>
        <v>BASSIN DE SAINT-LÔ - COUTANCES</v>
      </c>
      <c r="B3940">
        <f>VLOOKUP(C3940,Nomen2!$A$1:$E$34,3,0)</f>
        <v>28124</v>
      </c>
      <c r="C3940">
        <v>2824</v>
      </c>
      <c r="D3940" t="s">
        <v>381</v>
      </c>
      <c r="E3940">
        <v>1</v>
      </c>
    </row>
    <row r="3941" spans="1:5">
      <c r="A3941" t="str">
        <f>VLOOKUP(C3941,Nomen2!$A$1:$E$34,2,0)</f>
        <v>BASSIN DE SAINT-LÔ - COUTANCES</v>
      </c>
      <c r="B3941">
        <f>VLOOKUP(C3941,Nomen2!$A$1:$E$34,3,0)</f>
        <v>28124</v>
      </c>
      <c r="C3941">
        <v>2824</v>
      </c>
      <c r="D3941" t="s">
        <v>454</v>
      </c>
      <c r="E3941">
        <v>1</v>
      </c>
    </row>
    <row r="3942" spans="1:5">
      <c r="A3942" t="str">
        <f>VLOOKUP(C3942,Nomen2!$A$1:$E$34,2,0)</f>
        <v>BASSIN DE SAINT-LÔ - COUTANCES</v>
      </c>
      <c r="B3942">
        <f>VLOOKUP(C3942,Nomen2!$A$1:$E$34,3,0)</f>
        <v>28124</v>
      </c>
      <c r="C3942">
        <v>2824</v>
      </c>
      <c r="D3942" t="s">
        <v>266</v>
      </c>
      <c r="E3942">
        <v>1</v>
      </c>
    </row>
    <row r="3943" spans="1:5">
      <c r="A3943" t="str">
        <f>VLOOKUP(C3943,Nomen2!$A$1:$E$34,2,0)</f>
        <v>BASSIN DE SAINT-LÔ - COUTANCES</v>
      </c>
      <c r="B3943">
        <f>VLOOKUP(C3943,Nomen2!$A$1:$E$34,3,0)</f>
        <v>28124</v>
      </c>
      <c r="C3943">
        <v>2824</v>
      </c>
      <c r="D3943" t="s">
        <v>529</v>
      </c>
      <c r="E3943">
        <v>1</v>
      </c>
    </row>
    <row r="3944" spans="1:5">
      <c r="A3944" t="str">
        <f>VLOOKUP(C3944,Nomen2!$A$1:$E$34,2,0)</f>
        <v>BASSIN DE SAINT-LÔ - COUTANCES</v>
      </c>
      <c r="B3944">
        <f>VLOOKUP(C3944,Nomen2!$A$1:$E$34,3,0)</f>
        <v>28124</v>
      </c>
      <c r="C3944">
        <v>2824</v>
      </c>
      <c r="D3944" t="s">
        <v>565</v>
      </c>
      <c r="E3944">
        <v>1</v>
      </c>
    </row>
    <row r="3945" spans="1:5">
      <c r="A3945" t="str">
        <f>VLOOKUP(C3945,Nomen2!$A$1:$E$34,2,0)</f>
        <v>BASSIN DE SAINT-LÔ - COUTANCES</v>
      </c>
      <c r="B3945">
        <f>VLOOKUP(C3945,Nomen2!$A$1:$E$34,3,0)</f>
        <v>28124</v>
      </c>
      <c r="C3945">
        <v>2824</v>
      </c>
      <c r="D3945" t="s">
        <v>384</v>
      </c>
      <c r="E3945">
        <v>1</v>
      </c>
    </row>
    <row r="3946" spans="1:5">
      <c r="A3946" t="str">
        <f>VLOOKUP(C3946,Nomen2!$A$1:$E$34,2,0)</f>
        <v>BASSIN DE SAINT-LÔ - COUTANCES</v>
      </c>
      <c r="B3946">
        <f>VLOOKUP(C3946,Nomen2!$A$1:$E$34,3,0)</f>
        <v>28124</v>
      </c>
      <c r="C3946">
        <v>2824</v>
      </c>
      <c r="D3946" t="s">
        <v>302</v>
      </c>
      <c r="E3946">
        <v>1</v>
      </c>
    </row>
    <row r="3947" spans="1:5">
      <c r="A3947" t="str">
        <f>VLOOKUP(C3947,Nomen2!$A$1:$E$34,2,0)</f>
        <v>BASSIN DE SAINT-LÔ - COUTANCES</v>
      </c>
      <c r="B3947">
        <f>VLOOKUP(C3947,Nomen2!$A$1:$E$34,3,0)</f>
        <v>28124</v>
      </c>
      <c r="C3947">
        <v>2824</v>
      </c>
      <c r="D3947" t="s">
        <v>317</v>
      </c>
      <c r="E3947">
        <v>1</v>
      </c>
    </row>
    <row r="3948" spans="1:5">
      <c r="A3948" t="str">
        <f>VLOOKUP(C3948,Nomen2!$A$1:$E$34,2,0)</f>
        <v>BASSIN DE SAINT-LÔ - COUTANCES</v>
      </c>
      <c r="B3948">
        <f>VLOOKUP(C3948,Nomen2!$A$1:$E$34,3,0)</f>
        <v>28124</v>
      </c>
      <c r="C3948">
        <v>2824</v>
      </c>
      <c r="D3948" t="s">
        <v>287</v>
      </c>
      <c r="E3948">
        <v>1</v>
      </c>
    </row>
    <row r="3949" spans="1:5">
      <c r="A3949" t="str">
        <f>VLOOKUP(C3949,Nomen2!$A$1:$E$34,2,0)</f>
        <v>BASSIN DE SAINT-LÔ - COUTANCES</v>
      </c>
      <c r="B3949">
        <f>VLOOKUP(C3949,Nomen2!$A$1:$E$34,3,0)</f>
        <v>28124</v>
      </c>
      <c r="C3949">
        <v>2824</v>
      </c>
      <c r="D3949" t="s">
        <v>533</v>
      </c>
      <c r="E3949">
        <v>1</v>
      </c>
    </row>
    <row r="3950" spans="1:5">
      <c r="A3950" t="str">
        <f>VLOOKUP(C3950,Nomen2!$A$1:$E$34,2,0)</f>
        <v>BASSIN DE SAINT-LÔ - COUTANCES</v>
      </c>
      <c r="B3950">
        <f>VLOOKUP(C3950,Nomen2!$A$1:$E$34,3,0)</f>
        <v>28124</v>
      </c>
      <c r="C3950">
        <v>2824</v>
      </c>
      <c r="D3950" t="s">
        <v>386</v>
      </c>
      <c r="E3950">
        <v>1</v>
      </c>
    </row>
    <row r="3951" spans="1:5">
      <c r="A3951" t="str">
        <f>VLOOKUP(C3951,Nomen2!$A$1:$E$34,2,0)</f>
        <v>BASSIN DE SAINT-LÔ - COUTANCES</v>
      </c>
      <c r="B3951">
        <f>VLOOKUP(C3951,Nomen2!$A$1:$E$34,3,0)</f>
        <v>28124</v>
      </c>
      <c r="C3951">
        <v>2824</v>
      </c>
      <c r="D3951" t="s">
        <v>387</v>
      </c>
      <c r="E3951">
        <v>1</v>
      </c>
    </row>
    <row r="3952" spans="1:5">
      <c r="A3952" t="str">
        <f>VLOOKUP(C3952,Nomen2!$A$1:$E$34,2,0)</f>
        <v>BASSIN DE SAINT-LÔ - COUTANCES</v>
      </c>
      <c r="B3952">
        <f>VLOOKUP(C3952,Nomen2!$A$1:$E$34,3,0)</f>
        <v>28124</v>
      </c>
      <c r="C3952">
        <v>2824</v>
      </c>
      <c r="D3952" t="s">
        <v>205</v>
      </c>
      <c r="E3952">
        <v>1</v>
      </c>
    </row>
    <row r="3953" spans="1:5">
      <c r="A3953" t="str">
        <f>VLOOKUP(C3953,Nomen2!$A$1:$E$34,2,0)</f>
        <v>BASSIN DE SAINT-LÔ - COUTANCES</v>
      </c>
      <c r="B3953">
        <f>VLOOKUP(C3953,Nomen2!$A$1:$E$34,3,0)</f>
        <v>28124</v>
      </c>
      <c r="C3953">
        <v>2824</v>
      </c>
      <c r="D3953" t="s">
        <v>412</v>
      </c>
      <c r="E3953">
        <v>1</v>
      </c>
    </row>
    <row r="3954" spans="1:5">
      <c r="A3954" t="str">
        <f>VLOOKUP(C3954,Nomen2!$A$1:$E$34,2,0)</f>
        <v>BASSIN DE SAINT-LÔ - COUTANCES</v>
      </c>
      <c r="B3954">
        <f>VLOOKUP(C3954,Nomen2!$A$1:$E$34,3,0)</f>
        <v>28124</v>
      </c>
      <c r="C3954">
        <v>2824</v>
      </c>
      <c r="D3954" t="s">
        <v>324</v>
      </c>
      <c r="E3954">
        <v>1</v>
      </c>
    </row>
    <row r="3955" spans="1:5">
      <c r="A3955" t="str">
        <f>VLOOKUP(C3955,Nomen2!$A$1:$E$34,2,0)</f>
        <v>BASSIN DE SAINT-LÔ - COUTANCES</v>
      </c>
      <c r="B3955">
        <f>VLOOKUP(C3955,Nomen2!$A$1:$E$34,3,0)</f>
        <v>28124</v>
      </c>
      <c r="C3955">
        <v>2824</v>
      </c>
      <c r="D3955" t="s">
        <v>464</v>
      </c>
      <c r="E3955">
        <v>1</v>
      </c>
    </row>
    <row r="3956" spans="1:5">
      <c r="A3956" t="str">
        <f>VLOOKUP(C3956,Nomen2!$A$1:$E$34,2,0)</f>
        <v>BASSIN DE SAINT-LÔ - COUTANCES</v>
      </c>
      <c r="B3956">
        <f>VLOOKUP(C3956,Nomen2!$A$1:$E$34,3,0)</f>
        <v>28124</v>
      </c>
      <c r="C3956">
        <v>2824</v>
      </c>
      <c r="D3956" t="s">
        <v>389</v>
      </c>
      <c r="E3956">
        <v>1</v>
      </c>
    </row>
    <row r="3957" spans="1:5">
      <c r="A3957" t="str">
        <f>VLOOKUP(C3957,Nomen2!$A$1:$E$34,2,0)</f>
        <v>BASSIN DE SAINT-LÔ - COUTANCES</v>
      </c>
      <c r="B3957">
        <f>VLOOKUP(C3957,Nomen2!$A$1:$E$34,3,0)</f>
        <v>28124</v>
      </c>
      <c r="C3957">
        <v>2824</v>
      </c>
      <c r="D3957" t="s">
        <v>390</v>
      </c>
      <c r="E3957">
        <v>1</v>
      </c>
    </row>
    <row r="3958" spans="1:5">
      <c r="A3958" t="str">
        <f>VLOOKUP(C3958,Nomen2!$A$1:$E$34,2,0)</f>
        <v>BASSIN DE SAINT-LÔ - COUTANCES</v>
      </c>
      <c r="B3958">
        <f>VLOOKUP(C3958,Nomen2!$A$1:$E$34,3,0)</f>
        <v>28124</v>
      </c>
      <c r="C3958">
        <v>2824</v>
      </c>
      <c r="D3958" t="s">
        <v>336</v>
      </c>
      <c r="E3958">
        <v>1</v>
      </c>
    </row>
    <row r="3959" spans="1:5">
      <c r="A3959" t="str">
        <f>VLOOKUP(C3959,Nomen2!$A$1:$E$34,2,0)</f>
        <v>BASSIN DE SAINT-LÔ - COUTANCES</v>
      </c>
      <c r="B3959">
        <f>VLOOKUP(C3959,Nomen2!$A$1:$E$34,3,0)</f>
        <v>28124</v>
      </c>
      <c r="C3959">
        <v>2824</v>
      </c>
      <c r="D3959" t="s">
        <v>320</v>
      </c>
      <c r="E3959">
        <v>1</v>
      </c>
    </row>
    <row r="3960" spans="1:5">
      <c r="A3960" t="str">
        <f>VLOOKUP(C3960,Nomen2!$A$1:$E$34,2,0)</f>
        <v>BASSIN DE SAINT-LÔ - COUTANCES</v>
      </c>
      <c r="B3960">
        <f>VLOOKUP(C3960,Nomen2!$A$1:$E$34,3,0)</f>
        <v>28124</v>
      </c>
      <c r="C3960">
        <v>2824</v>
      </c>
      <c r="D3960" t="s">
        <v>392</v>
      </c>
      <c r="E3960">
        <v>1</v>
      </c>
    </row>
    <row r="3961" spans="1:5">
      <c r="A3961" t="str">
        <f>VLOOKUP(C3961,Nomen2!$A$1:$E$34,2,0)</f>
        <v>BASSIN DE SAINT-LÔ - COUTANCES</v>
      </c>
      <c r="B3961">
        <f>VLOOKUP(C3961,Nomen2!$A$1:$E$34,3,0)</f>
        <v>28124</v>
      </c>
      <c r="C3961">
        <v>2824</v>
      </c>
      <c r="D3961" t="s">
        <v>393</v>
      </c>
      <c r="E3961">
        <v>1</v>
      </c>
    </row>
    <row r="3962" spans="1:5">
      <c r="A3962" t="str">
        <f>VLOOKUP(C3962,Nomen2!$A$1:$E$34,2,0)</f>
        <v>BASSIN DE SAINT-LÔ - COUTANCES</v>
      </c>
      <c r="B3962">
        <f>VLOOKUP(C3962,Nomen2!$A$1:$E$34,3,0)</f>
        <v>28124</v>
      </c>
      <c r="C3962">
        <v>2824</v>
      </c>
      <c r="D3962" t="s">
        <v>361</v>
      </c>
      <c r="E3962">
        <v>1</v>
      </c>
    </row>
    <row r="3963" spans="1:5">
      <c r="A3963" t="str">
        <f>VLOOKUP(C3963,Nomen2!$A$1:$E$34,2,0)</f>
        <v>BASSIN DE SAINT-LÔ - COUTANCES</v>
      </c>
      <c r="B3963">
        <f>VLOOKUP(C3963,Nomen2!$A$1:$E$34,3,0)</f>
        <v>28124</v>
      </c>
      <c r="C3963">
        <v>2824</v>
      </c>
      <c r="D3963" t="s">
        <v>468</v>
      </c>
      <c r="E3963">
        <v>1</v>
      </c>
    </row>
    <row r="3964" spans="1:5">
      <c r="A3964" t="str">
        <f>VLOOKUP(C3964,Nomen2!$A$1:$E$34,2,0)</f>
        <v>BASSIN DE SAINT-LÔ - COUTANCES</v>
      </c>
      <c r="B3964">
        <f>VLOOKUP(C3964,Nomen2!$A$1:$E$34,3,0)</f>
        <v>28124</v>
      </c>
      <c r="C3964">
        <v>2824</v>
      </c>
      <c r="D3964" t="s">
        <v>394</v>
      </c>
      <c r="E3964">
        <v>1</v>
      </c>
    </row>
    <row r="3965" spans="1:5">
      <c r="A3965" t="str">
        <f>VLOOKUP(C3965,Nomen2!$A$1:$E$34,2,0)</f>
        <v>BASSIN DE SAINT-LÔ - COUTANCES</v>
      </c>
      <c r="B3965">
        <f>VLOOKUP(C3965,Nomen2!$A$1:$E$34,3,0)</f>
        <v>28124</v>
      </c>
      <c r="C3965">
        <v>2824</v>
      </c>
      <c r="D3965" t="s">
        <v>325</v>
      </c>
      <c r="E3965">
        <v>1</v>
      </c>
    </row>
    <row r="3966" spans="1:5">
      <c r="A3966" t="str">
        <f>VLOOKUP(C3966,Nomen2!$A$1:$E$34,2,0)</f>
        <v>BASSIN DE SAINT-LÔ - COUTANCES</v>
      </c>
      <c r="B3966">
        <f>VLOOKUP(C3966,Nomen2!$A$1:$E$34,3,0)</f>
        <v>28124</v>
      </c>
      <c r="C3966">
        <v>2824</v>
      </c>
      <c r="D3966" t="s">
        <v>551</v>
      </c>
      <c r="E3966">
        <v>1</v>
      </c>
    </row>
    <row r="3967" spans="1:5">
      <c r="A3967" t="str">
        <f>VLOOKUP(C3967,Nomen2!$A$1:$E$34,2,0)</f>
        <v>BASSIN DE SAINT-LÔ - COUTANCES</v>
      </c>
      <c r="B3967">
        <f>VLOOKUP(C3967,Nomen2!$A$1:$E$34,3,0)</f>
        <v>28124</v>
      </c>
      <c r="C3967">
        <v>2824</v>
      </c>
      <c r="D3967" t="s">
        <v>337</v>
      </c>
      <c r="E3967">
        <v>1</v>
      </c>
    </row>
    <row r="3968" spans="1:5">
      <c r="A3968" t="str">
        <f>VLOOKUP(C3968,Nomen2!$A$1:$E$34,2,0)</f>
        <v>BASSIN DE SAINT-LÔ - COUTANCES</v>
      </c>
      <c r="B3968">
        <f>VLOOKUP(C3968,Nomen2!$A$1:$E$34,3,0)</f>
        <v>28124</v>
      </c>
      <c r="C3968">
        <v>2824</v>
      </c>
      <c r="D3968" t="s">
        <v>338</v>
      </c>
      <c r="E3968">
        <v>1</v>
      </c>
    </row>
    <row r="3969" spans="1:5">
      <c r="A3969" t="str">
        <f>VLOOKUP(C3969,Nomen2!$A$1:$E$34,2,0)</f>
        <v>BASSIN DE SAINT-LÔ - COUTANCES</v>
      </c>
      <c r="B3969">
        <f>VLOOKUP(C3969,Nomen2!$A$1:$E$34,3,0)</f>
        <v>28124</v>
      </c>
      <c r="C3969">
        <v>2824</v>
      </c>
      <c r="D3969" t="s">
        <v>613</v>
      </c>
      <c r="E3969">
        <v>1</v>
      </c>
    </row>
    <row r="3970" spans="1:5">
      <c r="A3970" t="str">
        <f>VLOOKUP(C3970,Nomen2!$A$1:$E$34,2,0)</f>
        <v>BASSIN DE SAINT-LÔ - COUTANCES</v>
      </c>
      <c r="B3970">
        <f>VLOOKUP(C3970,Nomen2!$A$1:$E$34,3,0)</f>
        <v>28124</v>
      </c>
      <c r="C3970">
        <v>2824</v>
      </c>
      <c r="D3970" t="s">
        <v>422</v>
      </c>
      <c r="E3970">
        <v>1</v>
      </c>
    </row>
    <row r="3971" spans="1:5">
      <c r="A3971" t="str">
        <f>VLOOKUP(C3971,Nomen2!$A$1:$E$34,2,0)</f>
        <v>BASSIN DE SAINT-LÔ - COUTANCES</v>
      </c>
      <c r="B3971">
        <f>VLOOKUP(C3971,Nomen2!$A$1:$E$34,3,0)</f>
        <v>28124</v>
      </c>
      <c r="C3971">
        <v>2824</v>
      </c>
      <c r="D3971" t="s">
        <v>431</v>
      </c>
      <c r="E3971">
        <v>0</v>
      </c>
    </row>
    <row r="3972" spans="1:5">
      <c r="A3972" t="str">
        <f>VLOOKUP(C3972,Nomen2!$A$1:$E$34,2,0)</f>
        <v>BASSIN DE SAINT-LÔ - COUTANCES</v>
      </c>
      <c r="B3972">
        <f>VLOOKUP(C3972,Nomen2!$A$1:$E$34,3,0)</f>
        <v>28124</v>
      </c>
      <c r="C3972">
        <v>2824</v>
      </c>
      <c r="D3972" t="s">
        <v>314</v>
      </c>
      <c r="E3972">
        <v>0</v>
      </c>
    </row>
    <row r="3973" spans="1:5">
      <c r="A3973" t="str">
        <f>VLOOKUP(C3973,Nomen2!$A$1:$E$34,2,0)</f>
        <v>BASSIN DE SAINT-LÔ - COUTANCES</v>
      </c>
      <c r="B3973">
        <f>VLOOKUP(C3973,Nomen2!$A$1:$E$34,3,0)</f>
        <v>28124</v>
      </c>
      <c r="C3973">
        <v>2824</v>
      </c>
      <c r="D3973" t="s">
        <v>350</v>
      </c>
      <c r="E3973">
        <v>0</v>
      </c>
    </row>
    <row r="3974" spans="1:5">
      <c r="A3974" t="str">
        <f>VLOOKUP(C3974,Nomen2!$A$1:$E$34,2,0)</f>
        <v>BASSIN DE SAINT-LÔ - COUTANCES</v>
      </c>
      <c r="B3974">
        <f>VLOOKUP(C3974,Nomen2!$A$1:$E$34,3,0)</f>
        <v>28124</v>
      </c>
      <c r="C3974">
        <v>2824</v>
      </c>
      <c r="D3974" t="s">
        <v>352</v>
      </c>
      <c r="E3974">
        <v>0</v>
      </c>
    </row>
    <row r="3975" spans="1:5">
      <c r="A3975" t="str">
        <f>VLOOKUP(C3975,Nomen2!$A$1:$E$34,2,0)</f>
        <v>BASSIN DE SAINT-LÔ - COUTANCES</v>
      </c>
      <c r="B3975">
        <f>VLOOKUP(C3975,Nomen2!$A$1:$E$34,3,0)</f>
        <v>28124</v>
      </c>
      <c r="C3975">
        <v>2824</v>
      </c>
      <c r="D3975" t="s">
        <v>621</v>
      </c>
      <c r="E3975">
        <v>0</v>
      </c>
    </row>
    <row r="3976" spans="1:5">
      <c r="A3976" t="str">
        <f>VLOOKUP(C3976,Nomen2!$A$1:$E$34,2,0)</f>
        <v>BASSIN DE SAINT-LÔ - COUTANCES</v>
      </c>
      <c r="B3976">
        <f>VLOOKUP(C3976,Nomen2!$A$1:$E$34,3,0)</f>
        <v>28124</v>
      </c>
      <c r="C3976">
        <v>2824</v>
      </c>
      <c r="D3976" t="s">
        <v>609</v>
      </c>
      <c r="E3976">
        <v>0</v>
      </c>
    </row>
    <row r="3977" spans="1:5">
      <c r="A3977" t="str">
        <f>VLOOKUP(C3977,Nomen2!$A$1:$E$34,2,0)</f>
        <v>BASSIN DE SAINT-LÔ - COUTANCES</v>
      </c>
      <c r="B3977">
        <f>VLOOKUP(C3977,Nomen2!$A$1:$E$34,3,0)</f>
        <v>28124</v>
      </c>
      <c r="C3977">
        <v>2824</v>
      </c>
      <c r="D3977" t="s">
        <v>242</v>
      </c>
      <c r="E3977">
        <v>0</v>
      </c>
    </row>
    <row r="3978" spans="1:5">
      <c r="A3978" t="str">
        <f>VLOOKUP(C3978,Nomen2!$A$1:$E$34,2,0)</f>
        <v>BASSIN DE SAINT-LÔ - COUTANCES</v>
      </c>
      <c r="B3978">
        <f>VLOOKUP(C3978,Nomen2!$A$1:$E$34,3,0)</f>
        <v>28124</v>
      </c>
      <c r="C3978">
        <v>2824</v>
      </c>
      <c r="D3978" t="s">
        <v>318</v>
      </c>
      <c r="E3978">
        <v>0</v>
      </c>
    </row>
    <row r="3979" spans="1:5">
      <c r="A3979" t="str">
        <f>VLOOKUP(C3979,Nomen2!$A$1:$E$34,2,0)</f>
        <v>BASSIN DE SAINT-LÔ - COUTANCES</v>
      </c>
      <c r="B3979">
        <f>VLOOKUP(C3979,Nomen2!$A$1:$E$34,3,0)</f>
        <v>28124</v>
      </c>
      <c r="C3979">
        <v>2824</v>
      </c>
      <c r="D3979" t="s">
        <v>308</v>
      </c>
      <c r="E3979">
        <v>0</v>
      </c>
    </row>
    <row r="3980" spans="1:5">
      <c r="A3980" t="str">
        <f>VLOOKUP(C3980,Nomen2!$A$1:$E$34,2,0)</f>
        <v>BASSIN DE SAINT-LÔ - COUTANCES</v>
      </c>
      <c r="B3980">
        <f>VLOOKUP(C3980,Nomen2!$A$1:$E$34,3,0)</f>
        <v>28124</v>
      </c>
      <c r="C3980">
        <v>2824</v>
      </c>
      <c r="D3980" t="s">
        <v>275</v>
      </c>
      <c r="E3980">
        <v>0</v>
      </c>
    </row>
    <row r="3981" spans="1:5">
      <c r="A3981" t="str">
        <f>VLOOKUP(C3981,Nomen2!$A$1:$E$34,2,0)</f>
        <v>BASSIN DE FLERS</v>
      </c>
      <c r="B3981">
        <f>VLOOKUP(C3981,Nomen2!$A$1:$E$34,3,0)</f>
        <v>28125</v>
      </c>
      <c r="C3981">
        <v>2825</v>
      </c>
      <c r="D3981" t="s">
        <v>175</v>
      </c>
      <c r="E3981">
        <v>38</v>
      </c>
    </row>
    <row r="3982" spans="1:5">
      <c r="A3982" t="str">
        <f>VLOOKUP(C3982,Nomen2!$A$1:$E$34,2,0)</f>
        <v>BASSIN DE FLERS</v>
      </c>
      <c r="B3982">
        <f>VLOOKUP(C3982,Nomen2!$A$1:$E$34,3,0)</f>
        <v>28125</v>
      </c>
      <c r="C3982">
        <v>2825</v>
      </c>
      <c r="D3982" t="s">
        <v>176</v>
      </c>
      <c r="E3982">
        <v>26</v>
      </c>
    </row>
    <row r="3983" spans="1:5">
      <c r="A3983" t="str">
        <f>VLOOKUP(C3983,Nomen2!$A$1:$E$34,2,0)</f>
        <v>BASSIN DE FLERS</v>
      </c>
      <c r="B3983">
        <f>VLOOKUP(C3983,Nomen2!$A$1:$E$34,3,0)</f>
        <v>28125</v>
      </c>
      <c r="C3983">
        <v>2825</v>
      </c>
      <c r="D3983" t="s">
        <v>201</v>
      </c>
      <c r="E3983">
        <v>26</v>
      </c>
    </row>
    <row r="3984" spans="1:5">
      <c r="A3984" t="str">
        <f>VLOOKUP(C3984,Nomen2!$A$1:$E$34,2,0)</f>
        <v>BASSIN DE FLERS</v>
      </c>
      <c r="B3984">
        <f>VLOOKUP(C3984,Nomen2!$A$1:$E$34,3,0)</f>
        <v>28125</v>
      </c>
      <c r="C3984">
        <v>2825</v>
      </c>
      <c r="D3984" t="s">
        <v>185</v>
      </c>
      <c r="E3984">
        <v>25</v>
      </c>
    </row>
    <row r="3985" spans="1:5">
      <c r="A3985" t="str">
        <f>VLOOKUP(C3985,Nomen2!$A$1:$E$34,2,0)</f>
        <v>BASSIN DE FLERS</v>
      </c>
      <c r="B3985">
        <f>VLOOKUP(C3985,Nomen2!$A$1:$E$34,3,0)</f>
        <v>28125</v>
      </c>
      <c r="C3985">
        <v>2825</v>
      </c>
      <c r="D3985" t="s">
        <v>199</v>
      </c>
      <c r="E3985">
        <v>23</v>
      </c>
    </row>
    <row r="3986" spans="1:5">
      <c r="A3986" t="str">
        <f>VLOOKUP(C3986,Nomen2!$A$1:$E$34,2,0)</f>
        <v>BASSIN DE FLERS</v>
      </c>
      <c r="B3986">
        <f>VLOOKUP(C3986,Nomen2!$A$1:$E$34,3,0)</f>
        <v>28125</v>
      </c>
      <c r="C3986">
        <v>2825</v>
      </c>
      <c r="D3986" t="s">
        <v>183</v>
      </c>
      <c r="E3986">
        <v>22</v>
      </c>
    </row>
    <row r="3987" spans="1:5">
      <c r="A3987" t="str">
        <f>VLOOKUP(C3987,Nomen2!$A$1:$E$34,2,0)</f>
        <v>BASSIN DE FLERS</v>
      </c>
      <c r="B3987">
        <f>VLOOKUP(C3987,Nomen2!$A$1:$E$34,3,0)</f>
        <v>28125</v>
      </c>
      <c r="C3987">
        <v>2825</v>
      </c>
      <c r="D3987" t="s">
        <v>188</v>
      </c>
      <c r="E3987">
        <v>21</v>
      </c>
    </row>
    <row r="3988" spans="1:5">
      <c r="A3988" t="str">
        <f>VLOOKUP(C3988,Nomen2!$A$1:$E$34,2,0)</f>
        <v>BASSIN DE FLERS</v>
      </c>
      <c r="B3988">
        <f>VLOOKUP(C3988,Nomen2!$A$1:$E$34,3,0)</f>
        <v>28125</v>
      </c>
      <c r="C3988">
        <v>2825</v>
      </c>
      <c r="D3988" t="s">
        <v>193</v>
      </c>
      <c r="E3988">
        <v>19</v>
      </c>
    </row>
    <row r="3989" spans="1:5">
      <c r="A3989" t="str">
        <f>VLOOKUP(C3989,Nomen2!$A$1:$E$34,2,0)</f>
        <v>BASSIN DE FLERS</v>
      </c>
      <c r="B3989">
        <f>VLOOKUP(C3989,Nomen2!$A$1:$E$34,3,0)</f>
        <v>28125</v>
      </c>
      <c r="C3989">
        <v>2825</v>
      </c>
      <c r="D3989" t="s">
        <v>178</v>
      </c>
      <c r="E3989">
        <v>19</v>
      </c>
    </row>
    <row r="3990" spans="1:5">
      <c r="A3990" t="str">
        <f>VLOOKUP(C3990,Nomen2!$A$1:$E$34,2,0)</f>
        <v>BASSIN DE FLERS</v>
      </c>
      <c r="B3990">
        <f>VLOOKUP(C3990,Nomen2!$A$1:$E$34,3,0)</f>
        <v>28125</v>
      </c>
      <c r="C3990">
        <v>2825</v>
      </c>
      <c r="D3990" t="s">
        <v>177</v>
      </c>
      <c r="E3990">
        <v>16</v>
      </c>
    </row>
    <row r="3991" spans="1:5">
      <c r="A3991" t="str">
        <f>VLOOKUP(C3991,Nomen2!$A$1:$E$34,2,0)</f>
        <v>BASSIN DE FLERS</v>
      </c>
      <c r="B3991">
        <f>VLOOKUP(C3991,Nomen2!$A$1:$E$34,3,0)</f>
        <v>28125</v>
      </c>
      <c r="C3991">
        <v>2825</v>
      </c>
      <c r="D3991" t="s">
        <v>182</v>
      </c>
      <c r="E3991">
        <v>16</v>
      </c>
    </row>
    <row r="3992" spans="1:5">
      <c r="A3992" t="str">
        <f>VLOOKUP(C3992,Nomen2!$A$1:$E$34,2,0)</f>
        <v>BASSIN DE FLERS</v>
      </c>
      <c r="B3992">
        <f>VLOOKUP(C3992,Nomen2!$A$1:$E$34,3,0)</f>
        <v>28125</v>
      </c>
      <c r="C3992">
        <v>2825</v>
      </c>
      <c r="D3992" t="s">
        <v>195</v>
      </c>
      <c r="E3992">
        <v>13</v>
      </c>
    </row>
    <row r="3993" spans="1:5">
      <c r="A3993" t="str">
        <f>VLOOKUP(C3993,Nomen2!$A$1:$E$34,2,0)</f>
        <v>BASSIN DE FLERS</v>
      </c>
      <c r="B3993">
        <f>VLOOKUP(C3993,Nomen2!$A$1:$E$34,3,0)</f>
        <v>28125</v>
      </c>
      <c r="C3993">
        <v>2825</v>
      </c>
      <c r="D3993" t="s">
        <v>184</v>
      </c>
      <c r="E3993">
        <v>13</v>
      </c>
    </row>
    <row r="3994" spans="1:5">
      <c r="A3994" t="str">
        <f>VLOOKUP(C3994,Nomen2!$A$1:$E$34,2,0)</f>
        <v>BASSIN DE FLERS</v>
      </c>
      <c r="B3994">
        <f>VLOOKUP(C3994,Nomen2!$A$1:$E$34,3,0)</f>
        <v>28125</v>
      </c>
      <c r="C3994">
        <v>2825</v>
      </c>
      <c r="D3994" t="s">
        <v>180</v>
      </c>
      <c r="E3994">
        <v>13</v>
      </c>
    </row>
    <row r="3995" spans="1:5">
      <c r="A3995" t="str">
        <f>VLOOKUP(C3995,Nomen2!$A$1:$E$34,2,0)</f>
        <v>BASSIN DE FLERS</v>
      </c>
      <c r="B3995">
        <f>VLOOKUP(C3995,Nomen2!$A$1:$E$34,3,0)</f>
        <v>28125</v>
      </c>
      <c r="C3995">
        <v>2825</v>
      </c>
      <c r="D3995" t="s">
        <v>189</v>
      </c>
      <c r="E3995">
        <v>12</v>
      </c>
    </row>
    <row r="3996" spans="1:5">
      <c r="A3996" t="str">
        <f>VLOOKUP(C3996,Nomen2!$A$1:$E$34,2,0)</f>
        <v>BASSIN DE FLERS</v>
      </c>
      <c r="B3996">
        <f>VLOOKUP(C3996,Nomen2!$A$1:$E$34,3,0)</f>
        <v>28125</v>
      </c>
      <c r="C3996">
        <v>2825</v>
      </c>
      <c r="D3996" t="s">
        <v>273</v>
      </c>
      <c r="E3996">
        <v>12</v>
      </c>
    </row>
    <row r="3997" spans="1:5">
      <c r="A3997" t="str">
        <f>VLOOKUP(C3997,Nomen2!$A$1:$E$34,2,0)</f>
        <v>BASSIN DE FLERS</v>
      </c>
      <c r="B3997">
        <f>VLOOKUP(C3997,Nomen2!$A$1:$E$34,3,0)</f>
        <v>28125</v>
      </c>
      <c r="C3997">
        <v>2825</v>
      </c>
      <c r="D3997" t="s">
        <v>198</v>
      </c>
      <c r="E3997">
        <v>11</v>
      </c>
    </row>
    <row r="3998" spans="1:5">
      <c r="A3998" t="str">
        <f>VLOOKUP(C3998,Nomen2!$A$1:$E$34,2,0)</f>
        <v>BASSIN DE FLERS</v>
      </c>
      <c r="B3998">
        <f>VLOOKUP(C3998,Nomen2!$A$1:$E$34,3,0)</f>
        <v>28125</v>
      </c>
      <c r="C3998">
        <v>2825</v>
      </c>
      <c r="D3998" t="s">
        <v>191</v>
      </c>
      <c r="E3998">
        <v>9</v>
      </c>
    </row>
    <row r="3999" spans="1:5">
      <c r="A3999" t="str">
        <f>VLOOKUP(C3999,Nomen2!$A$1:$E$34,2,0)</f>
        <v>BASSIN DE FLERS</v>
      </c>
      <c r="B3999">
        <f>VLOOKUP(C3999,Nomen2!$A$1:$E$34,3,0)</f>
        <v>28125</v>
      </c>
      <c r="C3999">
        <v>2825</v>
      </c>
      <c r="D3999" t="s">
        <v>179</v>
      </c>
      <c r="E3999">
        <v>9</v>
      </c>
    </row>
    <row r="4000" spans="1:5">
      <c r="A4000" t="str">
        <f>VLOOKUP(C4000,Nomen2!$A$1:$E$34,2,0)</f>
        <v>BASSIN DE FLERS</v>
      </c>
      <c r="B4000">
        <f>VLOOKUP(C4000,Nomen2!$A$1:$E$34,3,0)</f>
        <v>28125</v>
      </c>
      <c r="C4000">
        <v>2825</v>
      </c>
      <c r="D4000" t="s">
        <v>196</v>
      </c>
      <c r="E4000">
        <v>8</v>
      </c>
    </row>
    <row r="4001" spans="1:5">
      <c r="A4001" t="str">
        <f>VLOOKUP(C4001,Nomen2!$A$1:$E$34,2,0)</f>
        <v>BASSIN DE FLERS</v>
      </c>
      <c r="B4001">
        <f>VLOOKUP(C4001,Nomen2!$A$1:$E$34,3,0)</f>
        <v>28125</v>
      </c>
      <c r="C4001">
        <v>2825</v>
      </c>
      <c r="D4001" t="s">
        <v>187</v>
      </c>
      <c r="E4001">
        <v>7</v>
      </c>
    </row>
    <row r="4002" spans="1:5">
      <c r="A4002" t="str">
        <f>VLOOKUP(C4002,Nomen2!$A$1:$E$34,2,0)</f>
        <v>BASSIN DE FLERS</v>
      </c>
      <c r="B4002">
        <f>VLOOKUP(C4002,Nomen2!$A$1:$E$34,3,0)</f>
        <v>28125</v>
      </c>
      <c r="C4002">
        <v>2825</v>
      </c>
      <c r="D4002" t="s">
        <v>251</v>
      </c>
      <c r="E4002">
        <v>7</v>
      </c>
    </row>
    <row r="4003" spans="1:5">
      <c r="A4003" t="str">
        <f>VLOOKUP(C4003,Nomen2!$A$1:$E$34,2,0)</f>
        <v>BASSIN DE FLERS</v>
      </c>
      <c r="B4003">
        <f>VLOOKUP(C4003,Nomen2!$A$1:$E$34,3,0)</f>
        <v>28125</v>
      </c>
      <c r="C4003">
        <v>2825</v>
      </c>
      <c r="D4003" t="s">
        <v>200</v>
      </c>
      <c r="E4003">
        <v>7</v>
      </c>
    </row>
    <row r="4004" spans="1:5">
      <c r="A4004" t="str">
        <f>VLOOKUP(C4004,Nomen2!$A$1:$E$34,2,0)</f>
        <v>BASSIN DE FLERS</v>
      </c>
      <c r="B4004">
        <f>VLOOKUP(C4004,Nomen2!$A$1:$E$34,3,0)</f>
        <v>28125</v>
      </c>
      <c r="C4004">
        <v>2825</v>
      </c>
      <c r="D4004" t="s">
        <v>297</v>
      </c>
      <c r="E4004">
        <v>7</v>
      </c>
    </row>
    <row r="4005" spans="1:5">
      <c r="A4005" t="str">
        <f>VLOOKUP(C4005,Nomen2!$A$1:$E$34,2,0)</f>
        <v>BASSIN DE FLERS</v>
      </c>
      <c r="B4005">
        <f>VLOOKUP(C4005,Nomen2!$A$1:$E$34,3,0)</f>
        <v>28125</v>
      </c>
      <c r="C4005">
        <v>2825</v>
      </c>
      <c r="D4005" t="s">
        <v>233</v>
      </c>
      <c r="E4005">
        <v>6</v>
      </c>
    </row>
    <row r="4006" spans="1:5">
      <c r="A4006" t="str">
        <f>VLOOKUP(C4006,Nomen2!$A$1:$E$34,2,0)</f>
        <v>BASSIN DE FLERS</v>
      </c>
      <c r="B4006">
        <f>VLOOKUP(C4006,Nomen2!$A$1:$E$34,3,0)</f>
        <v>28125</v>
      </c>
      <c r="C4006">
        <v>2825</v>
      </c>
      <c r="D4006" t="s">
        <v>206</v>
      </c>
      <c r="E4006">
        <v>6</v>
      </c>
    </row>
    <row r="4007" spans="1:5">
      <c r="A4007" t="str">
        <f>VLOOKUP(C4007,Nomen2!$A$1:$E$34,2,0)</f>
        <v>BASSIN DE FLERS</v>
      </c>
      <c r="B4007">
        <f>VLOOKUP(C4007,Nomen2!$A$1:$E$34,3,0)</f>
        <v>28125</v>
      </c>
      <c r="C4007">
        <v>2825</v>
      </c>
      <c r="D4007" t="s">
        <v>268</v>
      </c>
      <c r="E4007">
        <v>5</v>
      </c>
    </row>
    <row r="4008" spans="1:5">
      <c r="A4008" t="str">
        <f>VLOOKUP(C4008,Nomen2!$A$1:$E$34,2,0)</f>
        <v>BASSIN DE FLERS</v>
      </c>
      <c r="B4008">
        <f>VLOOKUP(C4008,Nomen2!$A$1:$E$34,3,0)</f>
        <v>28125</v>
      </c>
      <c r="C4008">
        <v>2825</v>
      </c>
      <c r="D4008" t="s">
        <v>181</v>
      </c>
      <c r="E4008">
        <v>5</v>
      </c>
    </row>
    <row r="4009" spans="1:5">
      <c r="A4009" t="str">
        <f>VLOOKUP(C4009,Nomen2!$A$1:$E$34,2,0)</f>
        <v>BASSIN DE FLERS</v>
      </c>
      <c r="B4009">
        <f>VLOOKUP(C4009,Nomen2!$A$1:$E$34,3,0)</f>
        <v>28125</v>
      </c>
      <c r="C4009">
        <v>2825</v>
      </c>
      <c r="D4009" t="s">
        <v>186</v>
      </c>
      <c r="E4009">
        <v>5</v>
      </c>
    </row>
    <row r="4010" spans="1:5">
      <c r="A4010" t="str">
        <f>VLOOKUP(C4010,Nomen2!$A$1:$E$34,2,0)</f>
        <v>BASSIN DE FLERS</v>
      </c>
      <c r="B4010">
        <f>VLOOKUP(C4010,Nomen2!$A$1:$E$34,3,0)</f>
        <v>28125</v>
      </c>
      <c r="C4010">
        <v>2825</v>
      </c>
      <c r="D4010" t="s">
        <v>192</v>
      </c>
      <c r="E4010">
        <v>5</v>
      </c>
    </row>
    <row r="4011" spans="1:5">
      <c r="A4011" t="str">
        <f>VLOOKUP(C4011,Nomen2!$A$1:$E$34,2,0)</f>
        <v>BASSIN DE FLERS</v>
      </c>
      <c r="B4011">
        <f>VLOOKUP(C4011,Nomen2!$A$1:$E$34,3,0)</f>
        <v>28125</v>
      </c>
      <c r="C4011">
        <v>2825</v>
      </c>
      <c r="D4011" t="s">
        <v>261</v>
      </c>
      <c r="E4011">
        <v>5</v>
      </c>
    </row>
    <row r="4012" spans="1:5">
      <c r="A4012" t="str">
        <f>VLOOKUP(C4012,Nomen2!$A$1:$E$34,2,0)</f>
        <v>BASSIN DE FLERS</v>
      </c>
      <c r="B4012">
        <f>VLOOKUP(C4012,Nomen2!$A$1:$E$34,3,0)</f>
        <v>28125</v>
      </c>
      <c r="C4012">
        <v>2825</v>
      </c>
      <c r="D4012" t="s">
        <v>194</v>
      </c>
      <c r="E4012">
        <v>5</v>
      </c>
    </row>
    <row r="4013" spans="1:5">
      <c r="A4013" t="str">
        <f>VLOOKUP(C4013,Nomen2!$A$1:$E$34,2,0)</f>
        <v>BASSIN DE FLERS</v>
      </c>
      <c r="B4013">
        <f>VLOOKUP(C4013,Nomen2!$A$1:$E$34,3,0)</f>
        <v>28125</v>
      </c>
      <c r="C4013">
        <v>2825</v>
      </c>
      <c r="D4013" t="s">
        <v>211</v>
      </c>
      <c r="E4013">
        <v>5</v>
      </c>
    </row>
    <row r="4014" spans="1:5">
      <c r="A4014" t="str">
        <f>VLOOKUP(C4014,Nomen2!$A$1:$E$34,2,0)</f>
        <v>BASSIN DE FLERS</v>
      </c>
      <c r="B4014">
        <f>VLOOKUP(C4014,Nomen2!$A$1:$E$34,3,0)</f>
        <v>28125</v>
      </c>
      <c r="C4014">
        <v>2825</v>
      </c>
      <c r="D4014" t="s">
        <v>230</v>
      </c>
      <c r="E4014">
        <v>5</v>
      </c>
    </row>
    <row r="4015" spans="1:5">
      <c r="A4015" t="str">
        <f>VLOOKUP(C4015,Nomen2!$A$1:$E$34,2,0)</f>
        <v>BASSIN DE FLERS</v>
      </c>
      <c r="B4015">
        <f>VLOOKUP(C4015,Nomen2!$A$1:$E$34,3,0)</f>
        <v>28125</v>
      </c>
      <c r="C4015">
        <v>2825</v>
      </c>
      <c r="D4015" t="s">
        <v>221</v>
      </c>
      <c r="E4015">
        <v>5</v>
      </c>
    </row>
    <row r="4016" spans="1:5">
      <c r="A4016" t="str">
        <f>VLOOKUP(C4016,Nomen2!$A$1:$E$34,2,0)</f>
        <v>BASSIN DE FLERS</v>
      </c>
      <c r="B4016">
        <f>VLOOKUP(C4016,Nomen2!$A$1:$E$34,3,0)</f>
        <v>28125</v>
      </c>
      <c r="C4016">
        <v>2825</v>
      </c>
      <c r="D4016" t="s">
        <v>340</v>
      </c>
      <c r="E4016">
        <v>4</v>
      </c>
    </row>
    <row r="4017" spans="1:5">
      <c r="A4017" t="str">
        <f>VLOOKUP(C4017,Nomen2!$A$1:$E$34,2,0)</f>
        <v>BASSIN DE FLERS</v>
      </c>
      <c r="B4017">
        <f>VLOOKUP(C4017,Nomen2!$A$1:$E$34,3,0)</f>
        <v>28125</v>
      </c>
      <c r="C4017">
        <v>2825</v>
      </c>
      <c r="D4017" t="s">
        <v>240</v>
      </c>
      <c r="E4017">
        <v>4</v>
      </c>
    </row>
    <row r="4018" spans="1:5">
      <c r="A4018" t="str">
        <f>VLOOKUP(C4018,Nomen2!$A$1:$E$34,2,0)</f>
        <v>BASSIN DE FLERS</v>
      </c>
      <c r="B4018">
        <f>VLOOKUP(C4018,Nomen2!$A$1:$E$34,3,0)</f>
        <v>28125</v>
      </c>
      <c r="C4018">
        <v>2825</v>
      </c>
      <c r="D4018" t="s">
        <v>214</v>
      </c>
      <c r="E4018">
        <v>4</v>
      </c>
    </row>
    <row r="4019" spans="1:5">
      <c r="A4019" t="str">
        <f>VLOOKUP(C4019,Nomen2!$A$1:$E$34,2,0)</f>
        <v>BASSIN DE FLERS</v>
      </c>
      <c r="B4019">
        <f>VLOOKUP(C4019,Nomen2!$A$1:$E$34,3,0)</f>
        <v>28125</v>
      </c>
      <c r="C4019">
        <v>2825</v>
      </c>
      <c r="D4019" t="s">
        <v>252</v>
      </c>
      <c r="E4019">
        <v>4</v>
      </c>
    </row>
    <row r="4020" spans="1:5">
      <c r="A4020" t="str">
        <f>VLOOKUP(C4020,Nomen2!$A$1:$E$34,2,0)</f>
        <v>BASSIN DE FLERS</v>
      </c>
      <c r="B4020">
        <f>VLOOKUP(C4020,Nomen2!$A$1:$E$34,3,0)</f>
        <v>28125</v>
      </c>
      <c r="C4020">
        <v>2825</v>
      </c>
      <c r="D4020" t="s">
        <v>219</v>
      </c>
      <c r="E4020">
        <v>4</v>
      </c>
    </row>
    <row r="4021" spans="1:5">
      <c r="A4021" t="str">
        <f>VLOOKUP(C4021,Nomen2!$A$1:$E$34,2,0)</f>
        <v>BASSIN DE FLERS</v>
      </c>
      <c r="B4021">
        <f>VLOOKUP(C4021,Nomen2!$A$1:$E$34,3,0)</f>
        <v>28125</v>
      </c>
      <c r="C4021">
        <v>2825</v>
      </c>
      <c r="D4021" t="s">
        <v>296</v>
      </c>
      <c r="E4021">
        <v>4</v>
      </c>
    </row>
    <row r="4022" spans="1:5">
      <c r="A4022" t="str">
        <f>VLOOKUP(C4022,Nomen2!$A$1:$E$34,2,0)</f>
        <v>BASSIN DE FLERS</v>
      </c>
      <c r="B4022">
        <f>VLOOKUP(C4022,Nomen2!$A$1:$E$34,3,0)</f>
        <v>28125</v>
      </c>
      <c r="C4022">
        <v>2825</v>
      </c>
      <c r="D4022" t="s">
        <v>238</v>
      </c>
      <c r="E4022">
        <v>4</v>
      </c>
    </row>
    <row r="4023" spans="1:5">
      <c r="A4023" t="str">
        <f>VLOOKUP(C4023,Nomen2!$A$1:$E$34,2,0)</f>
        <v>BASSIN DE FLERS</v>
      </c>
      <c r="B4023">
        <f>VLOOKUP(C4023,Nomen2!$A$1:$E$34,3,0)</f>
        <v>28125</v>
      </c>
      <c r="C4023">
        <v>2825</v>
      </c>
      <c r="D4023" t="s">
        <v>255</v>
      </c>
      <c r="E4023">
        <v>4</v>
      </c>
    </row>
    <row r="4024" spans="1:5">
      <c r="A4024" t="str">
        <f>VLOOKUP(C4024,Nomen2!$A$1:$E$34,2,0)</f>
        <v>BASSIN DE FLERS</v>
      </c>
      <c r="B4024">
        <f>VLOOKUP(C4024,Nomen2!$A$1:$E$34,3,0)</f>
        <v>28125</v>
      </c>
      <c r="C4024">
        <v>2825</v>
      </c>
      <c r="D4024" t="s">
        <v>257</v>
      </c>
      <c r="E4024">
        <v>3</v>
      </c>
    </row>
    <row r="4025" spans="1:5">
      <c r="A4025" t="str">
        <f>VLOOKUP(C4025,Nomen2!$A$1:$E$34,2,0)</f>
        <v>BASSIN DE FLERS</v>
      </c>
      <c r="B4025">
        <f>VLOOKUP(C4025,Nomen2!$A$1:$E$34,3,0)</f>
        <v>28125</v>
      </c>
      <c r="C4025">
        <v>2825</v>
      </c>
      <c r="D4025" t="s">
        <v>292</v>
      </c>
      <c r="E4025">
        <v>3</v>
      </c>
    </row>
    <row r="4026" spans="1:5">
      <c r="A4026" t="str">
        <f>VLOOKUP(C4026,Nomen2!$A$1:$E$34,2,0)</f>
        <v>BASSIN DE FLERS</v>
      </c>
      <c r="B4026">
        <f>VLOOKUP(C4026,Nomen2!$A$1:$E$34,3,0)</f>
        <v>28125</v>
      </c>
      <c r="C4026">
        <v>2825</v>
      </c>
      <c r="D4026" t="s">
        <v>215</v>
      </c>
      <c r="E4026">
        <v>3</v>
      </c>
    </row>
    <row r="4027" spans="1:5">
      <c r="A4027" t="str">
        <f>VLOOKUP(C4027,Nomen2!$A$1:$E$34,2,0)</f>
        <v>BASSIN DE FLERS</v>
      </c>
      <c r="B4027">
        <f>VLOOKUP(C4027,Nomen2!$A$1:$E$34,3,0)</f>
        <v>28125</v>
      </c>
      <c r="C4027">
        <v>2825</v>
      </c>
      <c r="D4027" t="s">
        <v>213</v>
      </c>
      <c r="E4027">
        <v>3</v>
      </c>
    </row>
    <row r="4028" spans="1:5">
      <c r="A4028" t="str">
        <f>VLOOKUP(C4028,Nomen2!$A$1:$E$34,2,0)</f>
        <v>BASSIN DE FLERS</v>
      </c>
      <c r="B4028">
        <f>VLOOKUP(C4028,Nomen2!$A$1:$E$34,3,0)</f>
        <v>28125</v>
      </c>
      <c r="C4028">
        <v>2825</v>
      </c>
      <c r="D4028" t="s">
        <v>259</v>
      </c>
      <c r="E4028">
        <v>3</v>
      </c>
    </row>
    <row r="4029" spans="1:5">
      <c r="A4029" t="str">
        <f>VLOOKUP(C4029,Nomen2!$A$1:$E$34,2,0)</f>
        <v>BASSIN DE FLERS</v>
      </c>
      <c r="B4029">
        <f>VLOOKUP(C4029,Nomen2!$A$1:$E$34,3,0)</f>
        <v>28125</v>
      </c>
      <c r="C4029">
        <v>2825</v>
      </c>
      <c r="D4029" t="s">
        <v>204</v>
      </c>
      <c r="E4029">
        <v>3</v>
      </c>
    </row>
    <row r="4030" spans="1:5">
      <c r="A4030" t="str">
        <f>VLOOKUP(C4030,Nomen2!$A$1:$E$34,2,0)</f>
        <v>BASSIN DE FLERS</v>
      </c>
      <c r="B4030">
        <f>VLOOKUP(C4030,Nomen2!$A$1:$E$34,3,0)</f>
        <v>28125</v>
      </c>
      <c r="C4030">
        <v>2825</v>
      </c>
      <c r="D4030" t="s">
        <v>301</v>
      </c>
      <c r="E4030">
        <v>3</v>
      </c>
    </row>
    <row r="4031" spans="1:5">
      <c r="A4031" t="str">
        <f>VLOOKUP(C4031,Nomen2!$A$1:$E$34,2,0)</f>
        <v>BASSIN DE FLERS</v>
      </c>
      <c r="B4031">
        <f>VLOOKUP(C4031,Nomen2!$A$1:$E$34,3,0)</f>
        <v>28125</v>
      </c>
      <c r="C4031">
        <v>2825</v>
      </c>
      <c r="D4031" t="s">
        <v>288</v>
      </c>
      <c r="E4031">
        <v>3</v>
      </c>
    </row>
    <row r="4032" spans="1:5">
      <c r="A4032" t="str">
        <f>VLOOKUP(C4032,Nomen2!$A$1:$E$34,2,0)</f>
        <v>BASSIN DE FLERS</v>
      </c>
      <c r="B4032">
        <f>VLOOKUP(C4032,Nomen2!$A$1:$E$34,3,0)</f>
        <v>28125</v>
      </c>
      <c r="C4032">
        <v>2825</v>
      </c>
      <c r="D4032" t="s">
        <v>262</v>
      </c>
      <c r="E4032">
        <v>3</v>
      </c>
    </row>
    <row r="4033" spans="1:5">
      <c r="A4033" t="str">
        <f>VLOOKUP(C4033,Nomen2!$A$1:$E$34,2,0)</f>
        <v>BASSIN DE FLERS</v>
      </c>
      <c r="B4033">
        <f>VLOOKUP(C4033,Nomen2!$A$1:$E$34,3,0)</f>
        <v>28125</v>
      </c>
      <c r="C4033">
        <v>2825</v>
      </c>
      <c r="D4033" t="s">
        <v>362</v>
      </c>
      <c r="E4033">
        <v>3</v>
      </c>
    </row>
    <row r="4034" spans="1:5">
      <c r="A4034" t="str">
        <f>VLOOKUP(C4034,Nomen2!$A$1:$E$34,2,0)</f>
        <v>BASSIN DE FLERS</v>
      </c>
      <c r="B4034">
        <f>VLOOKUP(C4034,Nomen2!$A$1:$E$34,3,0)</f>
        <v>28125</v>
      </c>
      <c r="C4034">
        <v>2825</v>
      </c>
      <c r="D4034" t="s">
        <v>291</v>
      </c>
      <c r="E4034">
        <v>3</v>
      </c>
    </row>
    <row r="4035" spans="1:5">
      <c r="A4035" t="str">
        <f>VLOOKUP(C4035,Nomen2!$A$1:$E$34,2,0)</f>
        <v>BASSIN DE FLERS</v>
      </c>
      <c r="B4035">
        <f>VLOOKUP(C4035,Nomen2!$A$1:$E$34,3,0)</f>
        <v>28125</v>
      </c>
      <c r="C4035">
        <v>2825</v>
      </c>
      <c r="D4035" t="s">
        <v>275</v>
      </c>
      <c r="E4035">
        <v>3</v>
      </c>
    </row>
    <row r="4036" spans="1:5">
      <c r="A4036" t="str">
        <f>VLOOKUP(C4036,Nomen2!$A$1:$E$34,2,0)</f>
        <v>BASSIN DE FLERS</v>
      </c>
      <c r="B4036">
        <f>VLOOKUP(C4036,Nomen2!$A$1:$E$34,3,0)</f>
        <v>28125</v>
      </c>
      <c r="C4036">
        <v>2825</v>
      </c>
      <c r="D4036" t="s">
        <v>478</v>
      </c>
      <c r="E4036">
        <v>2</v>
      </c>
    </row>
    <row r="4037" spans="1:5">
      <c r="A4037" t="str">
        <f>VLOOKUP(C4037,Nomen2!$A$1:$E$34,2,0)</f>
        <v>BASSIN DE FLERS</v>
      </c>
      <c r="B4037">
        <f>VLOOKUP(C4037,Nomen2!$A$1:$E$34,3,0)</f>
        <v>28125</v>
      </c>
      <c r="C4037">
        <v>2825</v>
      </c>
      <c r="D4037" t="s">
        <v>256</v>
      </c>
      <c r="E4037">
        <v>2</v>
      </c>
    </row>
    <row r="4038" spans="1:5">
      <c r="A4038" t="str">
        <f>VLOOKUP(C4038,Nomen2!$A$1:$E$34,2,0)</f>
        <v>BASSIN DE FLERS</v>
      </c>
      <c r="B4038">
        <f>VLOOKUP(C4038,Nomen2!$A$1:$E$34,3,0)</f>
        <v>28125</v>
      </c>
      <c r="C4038">
        <v>2825</v>
      </c>
      <c r="D4038" t="s">
        <v>653</v>
      </c>
      <c r="E4038">
        <v>2</v>
      </c>
    </row>
    <row r="4039" spans="1:5">
      <c r="A4039" t="str">
        <f>VLOOKUP(C4039,Nomen2!$A$1:$E$34,2,0)</f>
        <v>BASSIN DE FLERS</v>
      </c>
      <c r="B4039">
        <f>VLOOKUP(C4039,Nomen2!$A$1:$E$34,3,0)</f>
        <v>28125</v>
      </c>
      <c r="C4039">
        <v>2825</v>
      </c>
      <c r="D4039" t="s">
        <v>311</v>
      </c>
      <c r="E4039">
        <v>2</v>
      </c>
    </row>
    <row r="4040" spans="1:5">
      <c r="A4040" t="str">
        <f>VLOOKUP(C4040,Nomen2!$A$1:$E$34,2,0)</f>
        <v>BASSIN DE FLERS</v>
      </c>
      <c r="B4040">
        <f>VLOOKUP(C4040,Nomen2!$A$1:$E$34,3,0)</f>
        <v>28125</v>
      </c>
      <c r="C4040">
        <v>2825</v>
      </c>
      <c r="D4040" t="s">
        <v>212</v>
      </c>
      <c r="E4040">
        <v>2</v>
      </c>
    </row>
    <row r="4041" spans="1:5">
      <c r="A4041" t="str">
        <f>VLOOKUP(C4041,Nomen2!$A$1:$E$34,2,0)</f>
        <v>BASSIN DE FLERS</v>
      </c>
      <c r="B4041">
        <f>VLOOKUP(C4041,Nomen2!$A$1:$E$34,3,0)</f>
        <v>28125</v>
      </c>
      <c r="C4041">
        <v>2825</v>
      </c>
      <c r="D4041" t="s">
        <v>232</v>
      </c>
      <c r="E4041">
        <v>2</v>
      </c>
    </row>
    <row r="4042" spans="1:5">
      <c r="A4042" t="str">
        <f>VLOOKUP(C4042,Nomen2!$A$1:$E$34,2,0)</f>
        <v>BASSIN DE FLERS</v>
      </c>
      <c r="B4042">
        <f>VLOOKUP(C4042,Nomen2!$A$1:$E$34,3,0)</f>
        <v>28125</v>
      </c>
      <c r="C4042">
        <v>2825</v>
      </c>
      <c r="D4042" t="s">
        <v>223</v>
      </c>
      <c r="E4042">
        <v>2</v>
      </c>
    </row>
    <row r="4043" spans="1:5">
      <c r="A4043" t="str">
        <f>VLOOKUP(C4043,Nomen2!$A$1:$E$34,2,0)</f>
        <v>BASSIN DE FLERS</v>
      </c>
      <c r="B4043">
        <f>VLOOKUP(C4043,Nomen2!$A$1:$E$34,3,0)</f>
        <v>28125</v>
      </c>
      <c r="C4043">
        <v>2825</v>
      </c>
      <c r="D4043" t="s">
        <v>197</v>
      </c>
      <c r="E4043">
        <v>2</v>
      </c>
    </row>
    <row r="4044" spans="1:5">
      <c r="A4044" t="str">
        <f>VLOOKUP(C4044,Nomen2!$A$1:$E$34,2,0)</f>
        <v>BASSIN DE FLERS</v>
      </c>
      <c r="B4044">
        <f>VLOOKUP(C4044,Nomen2!$A$1:$E$34,3,0)</f>
        <v>28125</v>
      </c>
      <c r="C4044">
        <v>2825</v>
      </c>
      <c r="D4044" t="s">
        <v>293</v>
      </c>
      <c r="E4044">
        <v>2</v>
      </c>
    </row>
    <row r="4045" spans="1:5">
      <c r="A4045" t="str">
        <f>VLOOKUP(C4045,Nomen2!$A$1:$E$34,2,0)</f>
        <v>BASSIN DE FLERS</v>
      </c>
      <c r="B4045">
        <f>VLOOKUP(C4045,Nomen2!$A$1:$E$34,3,0)</f>
        <v>28125</v>
      </c>
      <c r="C4045">
        <v>2825</v>
      </c>
      <c r="D4045" t="s">
        <v>436</v>
      </c>
      <c r="E4045">
        <v>2</v>
      </c>
    </row>
    <row r="4046" spans="1:5">
      <c r="A4046" t="str">
        <f>VLOOKUP(C4046,Nomen2!$A$1:$E$34,2,0)</f>
        <v>BASSIN DE FLERS</v>
      </c>
      <c r="B4046">
        <f>VLOOKUP(C4046,Nomen2!$A$1:$E$34,3,0)</f>
        <v>28125</v>
      </c>
      <c r="C4046">
        <v>2825</v>
      </c>
      <c r="D4046" t="s">
        <v>314</v>
      </c>
      <c r="E4046">
        <v>2</v>
      </c>
    </row>
    <row r="4047" spans="1:5">
      <c r="A4047" t="str">
        <f>VLOOKUP(C4047,Nomen2!$A$1:$E$34,2,0)</f>
        <v>BASSIN DE FLERS</v>
      </c>
      <c r="B4047">
        <f>VLOOKUP(C4047,Nomen2!$A$1:$E$34,3,0)</f>
        <v>28125</v>
      </c>
      <c r="C4047">
        <v>2825</v>
      </c>
      <c r="D4047" t="s">
        <v>344</v>
      </c>
      <c r="E4047">
        <v>2</v>
      </c>
    </row>
    <row r="4048" spans="1:5">
      <c r="A4048" t="str">
        <f>VLOOKUP(C4048,Nomen2!$A$1:$E$34,2,0)</f>
        <v>BASSIN DE FLERS</v>
      </c>
      <c r="B4048">
        <f>VLOOKUP(C4048,Nomen2!$A$1:$E$34,3,0)</f>
        <v>28125</v>
      </c>
      <c r="C4048">
        <v>2825</v>
      </c>
      <c r="D4048" t="s">
        <v>271</v>
      </c>
      <c r="E4048">
        <v>2</v>
      </c>
    </row>
    <row r="4049" spans="1:5">
      <c r="A4049" t="str">
        <f>VLOOKUP(C4049,Nomen2!$A$1:$E$34,2,0)</f>
        <v>BASSIN DE FLERS</v>
      </c>
      <c r="B4049">
        <f>VLOOKUP(C4049,Nomen2!$A$1:$E$34,3,0)</f>
        <v>28125</v>
      </c>
      <c r="C4049">
        <v>2825</v>
      </c>
      <c r="D4049" t="s">
        <v>207</v>
      </c>
      <c r="E4049">
        <v>2</v>
      </c>
    </row>
    <row r="4050" spans="1:5">
      <c r="A4050" t="str">
        <f>VLOOKUP(C4050,Nomen2!$A$1:$E$34,2,0)</f>
        <v>BASSIN DE FLERS</v>
      </c>
      <c r="B4050">
        <f>VLOOKUP(C4050,Nomen2!$A$1:$E$34,3,0)</f>
        <v>28125</v>
      </c>
      <c r="C4050">
        <v>2825</v>
      </c>
      <c r="D4050" t="s">
        <v>346</v>
      </c>
      <c r="E4050">
        <v>2</v>
      </c>
    </row>
    <row r="4051" spans="1:5">
      <c r="A4051" t="str">
        <f>VLOOKUP(C4051,Nomen2!$A$1:$E$34,2,0)</f>
        <v>BASSIN DE FLERS</v>
      </c>
      <c r="B4051">
        <f>VLOOKUP(C4051,Nomen2!$A$1:$E$34,3,0)</f>
        <v>28125</v>
      </c>
      <c r="C4051">
        <v>2825</v>
      </c>
      <c r="D4051" t="s">
        <v>235</v>
      </c>
      <c r="E4051">
        <v>2</v>
      </c>
    </row>
    <row r="4052" spans="1:5">
      <c r="A4052" t="str">
        <f>VLOOKUP(C4052,Nomen2!$A$1:$E$34,2,0)</f>
        <v>BASSIN DE FLERS</v>
      </c>
      <c r="B4052">
        <f>VLOOKUP(C4052,Nomen2!$A$1:$E$34,3,0)</f>
        <v>28125</v>
      </c>
      <c r="C4052">
        <v>2825</v>
      </c>
      <c r="D4052" t="s">
        <v>202</v>
      </c>
      <c r="E4052">
        <v>2</v>
      </c>
    </row>
    <row r="4053" spans="1:5">
      <c r="A4053" t="str">
        <f>VLOOKUP(C4053,Nomen2!$A$1:$E$34,2,0)</f>
        <v>BASSIN DE FLERS</v>
      </c>
      <c r="B4053">
        <f>VLOOKUP(C4053,Nomen2!$A$1:$E$34,3,0)</f>
        <v>28125</v>
      </c>
      <c r="C4053">
        <v>2825</v>
      </c>
      <c r="D4053" t="s">
        <v>350</v>
      </c>
      <c r="E4053">
        <v>2</v>
      </c>
    </row>
    <row r="4054" spans="1:5">
      <c r="A4054" t="str">
        <f>VLOOKUP(C4054,Nomen2!$A$1:$E$34,2,0)</f>
        <v>BASSIN DE FLERS</v>
      </c>
      <c r="B4054">
        <f>VLOOKUP(C4054,Nomen2!$A$1:$E$34,3,0)</f>
        <v>28125</v>
      </c>
      <c r="C4054">
        <v>2825</v>
      </c>
      <c r="D4054" t="s">
        <v>446</v>
      </c>
      <c r="E4054">
        <v>2</v>
      </c>
    </row>
    <row r="4055" spans="1:5">
      <c r="A4055" t="str">
        <f>VLOOKUP(C4055,Nomen2!$A$1:$E$34,2,0)</f>
        <v>BASSIN DE FLERS</v>
      </c>
      <c r="B4055">
        <f>VLOOKUP(C4055,Nomen2!$A$1:$E$34,3,0)</f>
        <v>28125</v>
      </c>
      <c r="C4055">
        <v>2825</v>
      </c>
      <c r="D4055" t="s">
        <v>281</v>
      </c>
      <c r="E4055">
        <v>2</v>
      </c>
    </row>
    <row r="4056" spans="1:5">
      <c r="A4056" t="str">
        <f>VLOOKUP(C4056,Nomen2!$A$1:$E$34,2,0)</f>
        <v>BASSIN DE FLERS</v>
      </c>
      <c r="B4056">
        <f>VLOOKUP(C4056,Nomen2!$A$1:$E$34,3,0)</f>
        <v>28125</v>
      </c>
      <c r="C4056">
        <v>2825</v>
      </c>
      <c r="D4056" t="s">
        <v>382</v>
      </c>
      <c r="E4056">
        <v>2</v>
      </c>
    </row>
    <row r="4057" spans="1:5">
      <c r="A4057" t="str">
        <f>VLOOKUP(C4057,Nomen2!$A$1:$E$34,2,0)</f>
        <v>BASSIN DE FLERS</v>
      </c>
      <c r="B4057">
        <f>VLOOKUP(C4057,Nomen2!$A$1:$E$34,3,0)</f>
        <v>28125</v>
      </c>
      <c r="C4057">
        <v>2825</v>
      </c>
      <c r="D4057" t="s">
        <v>316</v>
      </c>
      <c r="E4057">
        <v>2</v>
      </c>
    </row>
    <row r="4058" spans="1:5">
      <c r="A4058" t="str">
        <f>VLOOKUP(C4058,Nomen2!$A$1:$E$34,2,0)</f>
        <v>BASSIN DE FLERS</v>
      </c>
      <c r="B4058">
        <f>VLOOKUP(C4058,Nomen2!$A$1:$E$34,3,0)</f>
        <v>28125</v>
      </c>
      <c r="C4058">
        <v>2825</v>
      </c>
      <c r="D4058" t="s">
        <v>274</v>
      </c>
      <c r="E4058">
        <v>2</v>
      </c>
    </row>
    <row r="4059" spans="1:5">
      <c r="A4059" t="str">
        <f>VLOOKUP(C4059,Nomen2!$A$1:$E$34,2,0)</f>
        <v>BASSIN DE FLERS</v>
      </c>
      <c r="B4059">
        <f>VLOOKUP(C4059,Nomen2!$A$1:$E$34,3,0)</f>
        <v>28125</v>
      </c>
      <c r="C4059">
        <v>2825</v>
      </c>
      <c r="D4059" t="s">
        <v>385</v>
      </c>
      <c r="E4059">
        <v>2</v>
      </c>
    </row>
    <row r="4060" spans="1:5">
      <c r="A4060" t="str">
        <f>VLOOKUP(C4060,Nomen2!$A$1:$E$34,2,0)</f>
        <v>BASSIN DE FLERS</v>
      </c>
      <c r="B4060">
        <f>VLOOKUP(C4060,Nomen2!$A$1:$E$34,3,0)</f>
        <v>28125</v>
      </c>
      <c r="C4060">
        <v>2825</v>
      </c>
      <c r="D4060" t="s">
        <v>228</v>
      </c>
      <c r="E4060">
        <v>2</v>
      </c>
    </row>
    <row r="4061" spans="1:5">
      <c r="A4061" t="str">
        <f>VLOOKUP(C4061,Nomen2!$A$1:$E$34,2,0)</f>
        <v>BASSIN DE FLERS</v>
      </c>
      <c r="B4061">
        <f>VLOOKUP(C4061,Nomen2!$A$1:$E$34,3,0)</f>
        <v>28125</v>
      </c>
      <c r="C4061">
        <v>2825</v>
      </c>
      <c r="D4061" t="s">
        <v>253</v>
      </c>
      <c r="E4061">
        <v>2</v>
      </c>
    </row>
    <row r="4062" spans="1:5">
      <c r="A4062" t="str">
        <f>VLOOKUP(C4062,Nomen2!$A$1:$E$34,2,0)</f>
        <v>BASSIN DE FLERS</v>
      </c>
      <c r="B4062">
        <f>VLOOKUP(C4062,Nomen2!$A$1:$E$34,3,0)</f>
        <v>28125</v>
      </c>
      <c r="C4062">
        <v>2825</v>
      </c>
      <c r="D4062" t="s">
        <v>308</v>
      </c>
      <c r="E4062">
        <v>2</v>
      </c>
    </row>
    <row r="4063" spans="1:5">
      <c r="A4063" t="str">
        <f>VLOOKUP(C4063,Nomen2!$A$1:$E$34,2,0)</f>
        <v>BASSIN DE FLERS</v>
      </c>
      <c r="B4063">
        <f>VLOOKUP(C4063,Nomen2!$A$1:$E$34,3,0)</f>
        <v>28125</v>
      </c>
      <c r="C4063">
        <v>2825</v>
      </c>
      <c r="D4063" t="s">
        <v>216</v>
      </c>
      <c r="E4063">
        <v>2</v>
      </c>
    </row>
    <row r="4064" spans="1:5">
      <c r="A4064" t="str">
        <f>VLOOKUP(C4064,Nomen2!$A$1:$E$34,2,0)</f>
        <v>BASSIN DE FLERS</v>
      </c>
      <c r="B4064">
        <f>VLOOKUP(C4064,Nomen2!$A$1:$E$34,3,0)</f>
        <v>28125</v>
      </c>
      <c r="C4064">
        <v>2825</v>
      </c>
      <c r="D4064" t="s">
        <v>243</v>
      </c>
      <c r="E4064">
        <v>2</v>
      </c>
    </row>
    <row r="4065" spans="1:5">
      <c r="A4065" t="str">
        <f>VLOOKUP(C4065,Nomen2!$A$1:$E$34,2,0)</f>
        <v>BASSIN DE FLERS</v>
      </c>
      <c r="B4065">
        <f>VLOOKUP(C4065,Nomen2!$A$1:$E$34,3,0)</f>
        <v>28125</v>
      </c>
      <c r="C4065">
        <v>2825</v>
      </c>
      <c r="D4065" t="s">
        <v>209</v>
      </c>
      <c r="E4065">
        <v>2</v>
      </c>
    </row>
    <row r="4066" spans="1:5">
      <c r="A4066" t="str">
        <f>VLOOKUP(C4066,Nomen2!$A$1:$E$34,2,0)</f>
        <v>BASSIN DE FLERS</v>
      </c>
      <c r="B4066">
        <f>VLOOKUP(C4066,Nomen2!$A$1:$E$34,3,0)</f>
        <v>28125</v>
      </c>
      <c r="C4066">
        <v>2825</v>
      </c>
      <c r="D4066" t="s">
        <v>422</v>
      </c>
      <c r="E4066">
        <v>2</v>
      </c>
    </row>
    <row r="4067" spans="1:5">
      <c r="A4067" t="str">
        <f>VLOOKUP(C4067,Nomen2!$A$1:$E$34,2,0)</f>
        <v>BASSIN DE FLERS</v>
      </c>
      <c r="B4067">
        <f>VLOOKUP(C4067,Nomen2!$A$1:$E$34,3,0)</f>
        <v>28125</v>
      </c>
      <c r="C4067">
        <v>2825</v>
      </c>
      <c r="D4067" t="s">
        <v>423</v>
      </c>
      <c r="E4067">
        <v>1</v>
      </c>
    </row>
    <row r="4068" spans="1:5">
      <c r="A4068" t="str">
        <f>VLOOKUP(C4068,Nomen2!$A$1:$E$34,2,0)</f>
        <v>BASSIN DE FLERS</v>
      </c>
      <c r="B4068">
        <f>VLOOKUP(C4068,Nomen2!$A$1:$E$34,3,0)</f>
        <v>28125</v>
      </c>
      <c r="C4068">
        <v>2825</v>
      </c>
      <c r="D4068" t="s">
        <v>365</v>
      </c>
      <c r="E4068">
        <v>1</v>
      </c>
    </row>
    <row r="4069" spans="1:5">
      <c r="A4069" t="str">
        <f>VLOOKUP(C4069,Nomen2!$A$1:$E$34,2,0)</f>
        <v>BASSIN DE FLERS</v>
      </c>
      <c r="B4069">
        <f>VLOOKUP(C4069,Nomen2!$A$1:$E$34,3,0)</f>
        <v>28125</v>
      </c>
      <c r="C4069">
        <v>2825</v>
      </c>
      <c r="D4069" t="s">
        <v>476</v>
      </c>
      <c r="E4069">
        <v>1</v>
      </c>
    </row>
    <row r="4070" spans="1:5">
      <c r="A4070" t="str">
        <f>VLOOKUP(C4070,Nomen2!$A$1:$E$34,2,0)</f>
        <v>BASSIN DE FLERS</v>
      </c>
      <c r="B4070">
        <f>VLOOKUP(C4070,Nomen2!$A$1:$E$34,3,0)</f>
        <v>28125</v>
      </c>
      <c r="C4070">
        <v>2825</v>
      </c>
      <c r="D4070" t="s">
        <v>424</v>
      </c>
      <c r="E4070">
        <v>1</v>
      </c>
    </row>
    <row r="4071" spans="1:5">
      <c r="A4071" t="str">
        <f>VLOOKUP(C4071,Nomen2!$A$1:$E$34,2,0)</f>
        <v>BASSIN DE FLERS</v>
      </c>
      <c r="B4071">
        <f>VLOOKUP(C4071,Nomen2!$A$1:$E$34,3,0)</f>
        <v>28125</v>
      </c>
      <c r="C4071">
        <v>2825</v>
      </c>
      <c r="D4071" t="s">
        <v>339</v>
      </c>
      <c r="E4071">
        <v>1</v>
      </c>
    </row>
    <row r="4072" spans="1:5">
      <c r="A4072" t="str">
        <f>VLOOKUP(C4072,Nomen2!$A$1:$E$34,2,0)</f>
        <v>BASSIN DE FLERS</v>
      </c>
      <c r="B4072">
        <f>VLOOKUP(C4072,Nomen2!$A$1:$E$34,3,0)</f>
        <v>28125</v>
      </c>
      <c r="C4072">
        <v>2825</v>
      </c>
      <c r="D4072" t="s">
        <v>571</v>
      </c>
      <c r="E4072">
        <v>1</v>
      </c>
    </row>
    <row r="4073" spans="1:5">
      <c r="A4073" t="str">
        <f>VLOOKUP(C4073,Nomen2!$A$1:$E$34,2,0)</f>
        <v>BASSIN DE FLERS</v>
      </c>
      <c r="B4073">
        <f>VLOOKUP(C4073,Nomen2!$A$1:$E$34,3,0)</f>
        <v>28125</v>
      </c>
      <c r="C4073">
        <v>2825</v>
      </c>
      <c r="D4073" t="s">
        <v>269</v>
      </c>
      <c r="E4073">
        <v>1</v>
      </c>
    </row>
    <row r="4074" spans="1:5">
      <c r="A4074" t="str">
        <f>VLOOKUP(C4074,Nomen2!$A$1:$E$34,2,0)</f>
        <v>BASSIN DE FLERS</v>
      </c>
      <c r="B4074">
        <f>VLOOKUP(C4074,Nomen2!$A$1:$E$34,3,0)</f>
        <v>28125</v>
      </c>
      <c r="C4074">
        <v>2825</v>
      </c>
      <c r="D4074" t="s">
        <v>426</v>
      </c>
      <c r="E4074">
        <v>1</v>
      </c>
    </row>
    <row r="4075" spans="1:5">
      <c r="A4075" t="str">
        <f>VLOOKUP(C4075,Nomen2!$A$1:$E$34,2,0)</f>
        <v>BASSIN DE FLERS</v>
      </c>
      <c r="B4075">
        <f>VLOOKUP(C4075,Nomen2!$A$1:$E$34,3,0)</f>
        <v>28125</v>
      </c>
      <c r="C4075">
        <v>2825</v>
      </c>
      <c r="D4075" t="s">
        <v>217</v>
      </c>
      <c r="E4075">
        <v>1</v>
      </c>
    </row>
    <row r="4076" spans="1:5">
      <c r="A4076" t="str">
        <f>VLOOKUP(C4076,Nomen2!$A$1:$E$34,2,0)</f>
        <v>BASSIN DE FLERS</v>
      </c>
      <c r="B4076">
        <f>VLOOKUP(C4076,Nomen2!$A$1:$E$34,3,0)</f>
        <v>28125</v>
      </c>
      <c r="C4076">
        <v>2825</v>
      </c>
      <c r="D4076" t="s">
        <v>627</v>
      </c>
      <c r="E4076">
        <v>1</v>
      </c>
    </row>
    <row r="4077" spans="1:5">
      <c r="A4077" t="str">
        <f>VLOOKUP(C4077,Nomen2!$A$1:$E$34,2,0)</f>
        <v>BASSIN DE FLERS</v>
      </c>
      <c r="B4077">
        <f>VLOOKUP(C4077,Nomen2!$A$1:$E$34,3,0)</f>
        <v>28125</v>
      </c>
      <c r="C4077">
        <v>2825</v>
      </c>
      <c r="D4077" t="s">
        <v>369</v>
      </c>
      <c r="E4077">
        <v>1</v>
      </c>
    </row>
    <row r="4078" spans="1:5">
      <c r="A4078" t="str">
        <f>VLOOKUP(C4078,Nomen2!$A$1:$E$34,2,0)</f>
        <v>BASSIN DE FLERS</v>
      </c>
      <c r="B4078">
        <f>VLOOKUP(C4078,Nomen2!$A$1:$E$34,3,0)</f>
        <v>28125</v>
      </c>
      <c r="C4078">
        <v>2825</v>
      </c>
      <c r="D4078" t="s">
        <v>222</v>
      </c>
      <c r="E4078">
        <v>1</v>
      </c>
    </row>
    <row r="4079" spans="1:5">
      <c r="A4079" t="str">
        <f>VLOOKUP(C4079,Nomen2!$A$1:$E$34,2,0)</f>
        <v>BASSIN DE FLERS</v>
      </c>
      <c r="B4079">
        <f>VLOOKUP(C4079,Nomen2!$A$1:$E$34,3,0)</f>
        <v>28125</v>
      </c>
      <c r="C4079">
        <v>2825</v>
      </c>
      <c r="D4079" t="s">
        <v>226</v>
      </c>
      <c r="E4079">
        <v>1</v>
      </c>
    </row>
    <row r="4080" spans="1:5">
      <c r="A4080" t="str">
        <f>VLOOKUP(C4080,Nomen2!$A$1:$E$34,2,0)</f>
        <v>BASSIN DE FLERS</v>
      </c>
      <c r="B4080">
        <f>VLOOKUP(C4080,Nomen2!$A$1:$E$34,3,0)</f>
        <v>28125</v>
      </c>
      <c r="C4080">
        <v>2825</v>
      </c>
      <c r="D4080" t="s">
        <v>263</v>
      </c>
      <c r="E4080">
        <v>1</v>
      </c>
    </row>
    <row r="4081" spans="1:5">
      <c r="A4081" t="str">
        <f>VLOOKUP(C4081,Nomen2!$A$1:$E$34,2,0)</f>
        <v>BASSIN DE FLERS</v>
      </c>
      <c r="B4081">
        <f>VLOOKUP(C4081,Nomen2!$A$1:$E$34,3,0)</f>
        <v>28125</v>
      </c>
      <c r="C4081">
        <v>2825</v>
      </c>
      <c r="D4081" t="s">
        <v>312</v>
      </c>
      <c r="E4081">
        <v>1</v>
      </c>
    </row>
    <row r="4082" spans="1:5">
      <c r="A4082" t="str">
        <f>VLOOKUP(C4082,Nomen2!$A$1:$E$34,2,0)</f>
        <v>BASSIN DE FLERS</v>
      </c>
      <c r="B4082">
        <f>VLOOKUP(C4082,Nomen2!$A$1:$E$34,3,0)</f>
        <v>28125</v>
      </c>
      <c r="C4082">
        <v>2825</v>
      </c>
      <c r="D4082" t="s">
        <v>434</v>
      </c>
      <c r="E4082">
        <v>1</v>
      </c>
    </row>
    <row r="4083" spans="1:5">
      <c r="A4083" t="str">
        <f>VLOOKUP(C4083,Nomen2!$A$1:$E$34,2,0)</f>
        <v>BASSIN DE FLERS</v>
      </c>
      <c r="B4083">
        <f>VLOOKUP(C4083,Nomen2!$A$1:$E$34,3,0)</f>
        <v>28125</v>
      </c>
      <c r="C4083">
        <v>2825</v>
      </c>
      <c r="D4083" t="s">
        <v>265</v>
      </c>
      <c r="E4083">
        <v>1</v>
      </c>
    </row>
    <row r="4084" spans="1:5">
      <c r="A4084" t="str">
        <f>VLOOKUP(C4084,Nomen2!$A$1:$E$34,2,0)</f>
        <v>BASSIN DE FLERS</v>
      </c>
      <c r="B4084">
        <f>VLOOKUP(C4084,Nomen2!$A$1:$E$34,3,0)</f>
        <v>28125</v>
      </c>
      <c r="C4084">
        <v>2825</v>
      </c>
      <c r="D4084" t="s">
        <v>285</v>
      </c>
      <c r="E4084">
        <v>1</v>
      </c>
    </row>
    <row r="4085" spans="1:5">
      <c r="A4085" t="str">
        <f>VLOOKUP(C4085,Nomen2!$A$1:$E$34,2,0)</f>
        <v>BASSIN DE FLERS</v>
      </c>
      <c r="B4085">
        <f>VLOOKUP(C4085,Nomen2!$A$1:$E$34,3,0)</f>
        <v>28125</v>
      </c>
      <c r="C4085">
        <v>2825</v>
      </c>
      <c r="D4085" t="s">
        <v>190</v>
      </c>
      <c r="E4085">
        <v>1</v>
      </c>
    </row>
    <row r="4086" spans="1:5">
      <c r="A4086" t="str">
        <f>VLOOKUP(C4086,Nomen2!$A$1:$E$34,2,0)</f>
        <v>BASSIN DE FLERS</v>
      </c>
      <c r="B4086">
        <f>VLOOKUP(C4086,Nomen2!$A$1:$E$34,3,0)</f>
        <v>28125</v>
      </c>
      <c r="C4086">
        <v>2825</v>
      </c>
      <c r="D4086" t="s">
        <v>349</v>
      </c>
      <c r="E4086">
        <v>1</v>
      </c>
    </row>
    <row r="4087" spans="1:5">
      <c r="A4087" t="str">
        <f>VLOOKUP(C4087,Nomen2!$A$1:$E$34,2,0)</f>
        <v>BASSIN DE FLERS</v>
      </c>
      <c r="B4087">
        <f>VLOOKUP(C4087,Nomen2!$A$1:$E$34,3,0)</f>
        <v>28125</v>
      </c>
      <c r="C4087">
        <v>2825</v>
      </c>
      <c r="D4087" t="s">
        <v>376</v>
      </c>
      <c r="E4087">
        <v>1</v>
      </c>
    </row>
    <row r="4088" spans="1:5">
      <c r="A4088" t="str">
        <f>VLOOKUP(C4088,Nomen2!$A$1:$E$34,2,0)</f>
        <v>BASSIN DE FLERS</v>
      </c>
      <c r="B4088">
        <f>VLOOKUP(C4088,Nomen2!$A$1:$E$34,3,0)</f>
        <v>28125</v>
      </c>
      <c r="C4088">
        <v>2825</v>
      </c>
      <c r="D4088" t="s">
        <v>299</v>
      </c>
      <c r="E4088">
        <v>1</v>
      </c>
    </row>
    <row r="4089" spans="1:5">
      <c r="A4089" t="str">
        <f>VLOOKUP(C4089,Nomen2!$A$1:$E$34,2,0)</f>
        <v>BASSIN DE FLERS</v>
      </c>
      <c r="B4089">
        <f>VLOOKUP(C4089,Nomen2!$A$1:$E$34,3,0)</f>
        <v>28125</v>
      </c>
      <c r="C4089">
        <v>2825</v>
      </c>
      <c r="D4089" t="s">
        <v>445</v>
      </c>
      <c r="E4089">
        <v>1</v>
      </c>
    </row>
    <row r="4090" spans="1:5">
      <c r="A4090" t="str">
        <f>VLOOKUP(C4090,Nomen2!$A$1:$E$34,2,0)</f>
        <v>BASSIN DE FLERS</v>
      </c>
      <c r="B4090">
        <f>VLOOKUP(C4090,Nomen2!$A$1:$E$34,3,0)</f>
        <v>28125</v>
      </c>
      <c r="C4090">
        <v>2825</v>
      </c>
      <c r="D4090" t="s">
        <v>654</v>
      </c>
      <c r="E4090">
        <v>1</v>
      </c>
    </row>
    <row r="4091" spans="1:5">
      <c r="A4091" t="str">
        <f>VLOOKUP(C4091,Nomen2!$A$1:$E$34,2,0)</f>
        <v>BASSIN DE FLERS</v>
      </c>
      <c r="B4091">
        <f>VLOOKUP(C4091,Nomen2!$A$1:$E$34,3,0)</f>
        <v>28125</v>
      </c>
      <c r="C4091">
        <v>2825</v>
      </c>
      <c r="D4091" t="s">
        <v>586</v>
      </c>
      <c r="E4091">
        <v>1</v>
      </c>
    </row>
    <row r="4092" spans="1:5">
      <c r="A4092" t="str">
        <f>VLOOKUP(C4092,Nomen2!$A$1:$E$34,2,0)</f>
        <v>BASSIN DE FLERS</v>
      </c>
      <c r="B4092">
        <f>VLOOKUP(C4092,Nomen2!$A$1:$E$34,3,0)</f>
        <v>28125</v>
      </c>
      <c r="C4092">
        <v>2825</v>
      </c>
      <c r="D4092" t="s">
        <v>246</v>
      </c>
      <c r="E4092">
        <v>1</v>
      </c>
    </row>
    <row r="4093" spans="1:5">
      <c r="A4093" t="str">
        <f>VLOOKUP(C4093,Nomen2!$A$1:$E$34,2,0)</f>
        <v>BASSIN DE FLERS</v>
      </c>
      <c r="B4093">
        <f>VLOOKUP(C4093,Nomen2!$A$1:$E$34,3,0)</f>
        <v>28125</v>
      </c>
      <c r="C4093">
        <v>2825</v>
      </c>
      <c r="D4093" t="s">
        <v>377</v>
      </c>
      <c r="E4093">
        <v>1</v>
      </c>
    </row>
    <row r="4094" spans="1:5">
      <c r="A4094" t="str">
        <f>VLOOKUP(C4094,Nomen2!$A$1:$E$34,2,0)</f>
        <v>BASSIN DE FLERS</v>
      </c>
      <c r="B4094">
        <f>VLOOKUP(C4094,Nomen2!$A$1:$E$34,3,0)</f>
        <v>28125</v>
      </c>
      <c r="C4094">
        <v>2825</v>
      </c>
      <c r="D4094" t="s">
        <v>351</v>
      </c>
      <c r="E4094">
        <v>1</v>
      </c>
    </row>
    <row r="4095" spans="1:5">
      <c r="A4095" t="str">
        <f>VLOOKUP(C4095,Nomen2!$A$1:$E$34,2,0)</f>
        <v>BASSIN DE FLERS</v>
      </c>
      <c r="B4095">
        <f>VLOOKUP(C4095,Nomen2!$A$1:$E$34,3,0)</f>
        <v>28125</v>
      </c>
      <c r="C4095">
        <v>2825</v>
      </c>
      <c r="D4095" t="s">
        <v>352</v>
      </c>
      <c r="E4095">
        <v>1</v>
      </c>
    </row>
    <row r="4096" spans="1:5">
      <c r="A4096" t="str">
        <f>VLOOKUP(C4096,Nomen2!$A$1:$E$34,2,0)</f>
        <v>BASSIN DE FLERS</v>
      </c>
      <c r="B4096">
        <f>VLOOKUP(C4096,Nomen2!$A$1:$E$34,3,0)</f>
        <v>28125</v>
      </c>
      <c r="C4096">
        <v>2825</v>
      </c>
      <c r="D4096" t="s">
        <v>279</v>
      </c>
      <c r="E4096">
        <v>1</v>
      </c>
    </row>
    <row r="4097" spans="1:5">
      <c r="A4097" t="str">
        <f>VLOOKUP(C4097,Nomen2!$A$1:$E$34,2,0)</f>
        <v>BASSIN DE FLERS</v>
      </c>
      <c r="B4097">
        <f>VLOOKUP(C4097,Nomen2!$A$1:$E$34,3,0)</f>
        <v>28125</v>
      </c>
      <c r="C4097">
        <v>2825</v>
      </c>
      <c r="D4097" t="s">
        <v>300</v>
      </c>
      <c r="E4097">
        <v>1</v>
      </c>
    </row>
    <row r="4098" spans="1:5">
      <c r="A4098" t="str">
        <f>VLOOKUP(C4098,Nomen2!$A$1:$E$34,2,0)</f>
        <v>BASSIN DE FLERS</v>
      </c>
      <c r="B4098">
        <f>VLOOKUP(C4098,Nomen2!$A$1:$E$34,3,0)</f>
        <v>28125</v>
      </c>
      <c r="C4098">
        <v>2825</v>
      </c>
      <c r="D4098" t="s">
        <v>609</v>
      </c>
      <c r="E4098">
        <v>1</v>
      </c>
    </row>
    <row r="4099" spans="1:5">
      <c r="A4099" t="str">
        <f>VLOOKUP(C4099,Nomen2!$A$1:$E$34,2,0)</f>
        <v>BASSIN DE FLERS</v>
      </c>
      <c r="B4099">
        <f>VLOOKUP(C4099,Nomen2!$A$1:$E$34,3,0)</f>
        <v>28125</v>
      </c>
      <c r="C4099">
        <v>2825</v>
      </c>
      <c r="D4099" t="s">
        <v>280</v>
      </c>
      <c r="E4099">
        <v>1</v>
      </c>
    </row>
    <row r="4100" spans="1:5">
      <c r="A4100" t="str">
        <f>VLOOKUP(C4100,Nomen2!$A$1:$E$34,2,0)</f>
        <v>BASSIN DE FLERS</v>
      </c>
      <c r="B4100">
        <f>VLOOKUP(C4100,Nomen2!$A$1:$E$34,3,0)</f>
        <v>28125</v>
      </c>
      <c r="C4100">
        <v>2825</v>
      </c>
      <c r="D4100" t="s">
        <v>454</v>
      </c>
      <c r="E4100">
        <v>1</v>
      </c>
    </row>
    <row r="4101" spans="1:5">
      <c r="A4101" t="str">
        <f>VLOOKUP(C4101,Nomen2!$A$1:$E$34,2,0)</f>
        <v>BASSIN DE FLERS</v>
      </c>
      <c r="B4101">
        <f>VLOOKUP(C4101,Nomen2!$A$1:$E$34,3,0)</f>
        <v>28125</v>
      </c>
      <c r="C4101">
        <v>2825</v>
      </c>
      <c r="D4101" t="s">
        <v>266</v>
      </c>
      <c r="E4101">
        <v>1</v>
      </c>
    </row>
    <row r="4102" spans="1:5">
      <c r="A4102" t="str">
        <f>VLOOKUP(C4102,Nomen2!$A$1:$E$34,2,0)</f>
        <v>BASSIN DE FLERS</v>
      </c>
      <c r="B4102">
        <f>VLOOKUP(C4102,Nomen2!$A$1:$E$34,3,0)</f>
        <v>28125</v>
      </c>
      <c r="C4102">
        <v>2825</v>
      </c>
      <c r="D4102" t="s">
        <v>530</v>
      </c>
      <c r="E4102">
        <v>1</v>
      </c>
    </row>
    <row r="4103" spans="1:5">
      <c r="A4103" t="str">
        <f>VLOOKUP(C4103,Nomen2!$A$1:$E$34,2,0)</f>
        <v>BASSIN DE FLERS</v>
      </c>
      <c r="B4103">
        <f>VLOOKUP(C4103,Nomen2!$A$1:$E$34,3,0)</f>
        <v>28125</v>
      </c>
      <c r="C4103">
        <v>2825</v>
      </c>
      <c r="D4103" t="s">
        <v>657</v>
      </c>
      <c r="E4103">
        <v>1</v>
      </c>
    </row>
    <row r="4104" spans="1:5">
      <c r="A4104" t="str">
        <f>VLOOKUP(C4104,Nomen2!$A$1:$E$34,2,0)</f>
        <v>BASSIN DE FLERS</v>
      </c>
      <c r="B4104">
        <f>VLOOKUP(C4104,Nomen2!$A$1:$E$34,3,0)</f>
        <v>28125</v>
      </c>
      <c r="C4104">
        <v>2825</v>
      </c>
      <c r="D4104" t="s">
        <v>267</v>
      </c>
      <c r="E4104">
        <v>1</v>
      </c>
    </row>
    <row r="4105" spans="1:5">
      <c r="A4105" t="str">
        <f>VLOOKUP(C4105,Nomen2!$A$1:$E$34,2,0)</f>
        <v>BASSIN DE FLERS</v>
      </c>
      <c r="B4105">
        <f>VLOOKUP(C4105,Nomen2!$A$1:$E$34,3,0)</f>
        <v>28125</v>
      </c>
      <c r="C4105">
        <v>2825</v>
      </c>
      <c r="D4105" t="s">
        <v>318</v>
      </c>
      <c r="E4105">
        <v>1</v>
      </c>
    </row>
    <row r="4106" spans="1:5">
      <c r="A4106" t="str">
        <f>VLOOKUP(C4106,Nomen2!$A$1:$E$34,2,0)</f>
        <v>BASSIN DE FLERS</v>
      </c>
      <c r="B4106">
        <f>VLOOKUP(C4106,Nomen2!$A$1:$E$34,3,0)</f>
        <v>28125</v>
      </c>
      <c r="C4106">
        <v>2825</v>
      </c>
      <c r="D4106" t="s">
        <v>566</v>
      </c>
      <c r="E4106">
        <v>1</v>
      </c>
    </row>
    <row r="4107" spans="1:5">
      <c r="A4107" t="str">
        <f>VLOOKUP(C4107,Nomen2!$A$1:$E$34,2,0)</f>
        <v>BASSIN DE FLERS</v>
      </c>
      <c r="B4107">
        <f>VLOOKUP(C4107,Nomen2!$A$1:$E$34,3,0)</f>
        <v>28125</v>
      </c>
      <c r="C4107">
        <v>2825</v>
      </c>
      <c r="D4107" t="s">
        <v>535</v>
      </c>
      <c r="E4107">
        <v>1</v>
      </c>
    </row>
    <row r="4108" spans="1:5">
      <c r="A4108" t="str">
        <f>VLOOKUP(C4108,Nomen2!$A$1:$E$34,2,0)</f>
        <v>BASSIN DE FLERS</v>
      </c>
      <c r="B4108">
        <f>VLOOKUP(C4108,Nomen2!$A$1:$E$34,3,0)</f>
        <v>28125</v>
      </c>
      <c r="C4108">
        <v>2825</v>
      </c>
      <c r="D4108" t="s">
        <v>319</v>
      </c>
      <c r="E4108">
        <v>1</v>
      </c>
    </row>
    <row r="4109" spans="1:5">
      <c r="A4109" t="str">
        <f>VLOOKUP(C4109,Nomen2!$A$1:$E$34,2,0)</f>
        <v>BASSIN DE FLERS</v>
      </c>
      <c r="B4109">
        <f>VLOOKUP(C4109,Nomen2!$A$1:$E$34,3,0)</f>
        <v>28125</v>
      </c>
      <c r="C4109">
        <v>2825</v>
      </c>
      <c r="D4109" t="s">
        <v>205</v>
      </c>
      <c r="E4109">
        <v>1</v>
      </c>
    </row>
    <row r="4110" spans="1:5">
      <c r="A4110" t="str">
        <f>VLOOKUP(C4110,Nomen2!$A$1:$E$34,2,0)</f>
        <v>BASSIN DE FLERS</v>
      </c>
      <c r="B4110">
        <f>VLOOKUP(C4110,Nomen2!$A$1:$E$34,3,0)</f>
        <v>28125</v>
      </c>
      <c r="C4110">
        <v>2825</v>
      </c>
      <c r="D4110" t="s">
        <v>538</v>
      </c>
      <c r="E4110">
        <v>1</v>
      </c>
    </row>
    <row r="4111" spans="1:5">
      <c r="A4111" t="str">
        <f>VLOOKUP(C4111,Nomen2!$A$1:$E$34,2,0)</f>
        <v>BASSIN DE FLERS</v>
      </c>
      <c r="B4111">
        <f>VLOOKUP(C4111,Nomen2!$A$1:$E$34,3,0)</f>
        <v>28125</v>
      </c>
      <c r="C4111">
        <v>2825</v>
      </c>
      <c r="D4111" t="s">
        <v>412</v>
      </c>
      <c r="E4111">
        <v>1</v>
      </c>
    </row>
    <row r="4112" spans="1:5">
      <c r="A4112" t="str">
        <f>VLOOKUP(C4112,Nomen2!$A$1:$E$34,2,0)</f>
        <v>BASSIN DE FLERS</v>
      </c>
      <c r="B4112">
        <f>VLOOKUP(C4112,Nomen2!$A$1:$E$34,3,0)</f>
        <v>28125</v>
      </c>
      <c r="C4112">
        <v>2825</v>
      </c>
      <c r="D4112" t="s">
        <v>289</v>
      </c>
      <c r="E4112">
        <v>1</v>
      </c>
    </row>
    <row r="4113" spans="1:5">
      <c r="A4113" t="str">
        <f>VLOOKUP(C4113,Nomen2!$A$1:$E$34,2,0)</f>
        <v>BASSIN DE FLERS</v>
      </c>
      <c r="B4113">
        <f>VLOOKUP(C4113,Nomen2!$A$1:$E$34,3,0)</f>
        <v>28125</v>
      </c>
      <c r="C4113">
        <v>2825</v>
      </c>
      <c r="D4113" t="s">
        <v>229</v>
      </c>
      <c r="E4113">
        <v>1</v>
      </c>
    </row>
    <row r="4114" spans="1:5">
      <c r="A4114" t="str">
        <f>VLOOKUP(C4114,Nomen2!$A$1:$E$34,2,0)</f>
        <v>BASSIN DE FLERS</v>
      </c>
      <c r="B4114">
        <f>VLOOKUP(C4114,Nomen2!$A$1:$E$34,3,0)</f>
        <v>28125</v>
      </c>
      <c r="C4114">
        <v>2825</v>
      </c>
      <c r="D4114" t="s">
        <v>464</v>
      </c>
      <c r="E4114">
        <v>1</v>
      </c>
    </row>
    <row r="4115" spans="1:5">
      <c r="A4115" t="str">
        <f>VLOOKUP(C4115,Nomen2!$A$1:$E$34,2,0)</f>
        <v>BASSIN DE FLERS</v>
      </c>
      <c r="B4115">
        <f>VLOOKUP(C4115,Nomen2!$A$1:$E$34,3,0)</f>
        <v>28125</v>
      </c>
      <c r="C4115">
        <v>2825</v>
      </c>
      <c r="D4115" t="s">
        <v>465</v>
      </c>
      <c r="E4115">
        <v>1</v>
      </c>
    </row>
    <row r="4116" spans="1:5">
      <c r="A4116" t="str">
        <f>VLOOKUP(C4116,Nomen2!$A$1:$E$34,2,0)</f>
        <v>BASSIN DE FLERS</v>
      </c>
      <c r="B4116">
        <f>VLOOKUP(C4116,Nomen2!$A$1:$E$34,3,0)</f>
        <v>28125</v>
      </c>
      <c r="C4116">
        <v>2825</v>
      </c>
      <c r="D4116" t="s">
        <v>250</v>
      </c>
      <c r="E4116">
        <v>1</v>
      </c>
    </row>
    <row r="4117" spans="1:5">
      <c r="A4117" t="str">
        <f>VLOOKUP(C4117,Nomen2!$A$1:$E$34,2,0)</f>
        <v>BASSIN DE FLERS</v>
      </c>
      <c r="B4117">
        <f>VLOOKUP(C4117,Nomen2!$A$1:$E$34,3,0)</f>
        <v>28125</v>
      </c>
      <c r="C4117">
        <v>2825</v>
      </c>
      <c r="D4117" t="s">
        <v>338</v>
      </c>
      <c r="E4117">
        <v>1</v>
      </c>
    </row>
    <row r="4118" spans="1:5">
      <c r="A4118" t="str">
        <f>VLOOKUP(C4118,Nomen2!$A$1:$E$34,2,0)</f>
        <v>BASSIN DE FLERS</v>
      </c>
      <c r="B4118">
        <f>VLOOKUP(C4118,Nomen2!$A$1:$E$34,3,0)</f>
        <v>28125</v>
      </c>
      <c r="C4118">
        <v>2825</v>
      </c>
      <c r="D4118" t="s">
        <v>310</v>
      </c>
      <c r="E4118">
        <v>1</v>
      </c>
    </row>
    <row r="4119" spans="1:5">
      <c r="A4119" t="str">
        <f>VLOOKUP(C4119,Nomen2!$A$1:$E$34,2,0)</f>
        <v>BASSIN DE FLERS</v>
      </c>
      <c r="B4119">
        <f>VLOOKUP(C4119,Nomen2!$A$1:$E$34,3,0)</f>
        <v>28125</v>
      </c>
      <c r="C4119">
        <v>2825</v>
      </c>
      <c r="D4119" t="s">
        <v>1214</v>
      </c>
      <c r="E4119">
        <v>1</v>
      </c>
    </row>
    <row r="4120" spans="1:5">
      <c r="A4120" t="str">
        <f>VLOOKUP(C4120,Nomen2!$A$1:$E$34,2,0)</f>
        <v>BASSIN DE FLERS</v>
      </c>
      <c r="B4120">
        <f>VLOOKUP(C4120,Nomen2!$A$1:$E$34,3,0)</f>
        <v>28125</v>
      </c>
      <c r="C4120">
        <v>2825</v>
      </c>
      <c r="D4120" t="s">
        <v>477</v>
      </c>
      <c r="E4120">
        <v>0</v>
      </c>
    </row>
    <row r="4121" spans="1:5">
      <c r="A4121" t="str">
        <f>VLOOKUP(C4121,Nomen2!$A$1:$E$34,2,0)</f>
        <v>BASSIN DE FLERS</v>
      </c>
      <c r="B4121">
        <f>VLOOKUP(C4121,Nomen2!$A$1:$E$34,3,0)</f>
        <v>28125</v>
      </c>
      <c r="C4121">
        <v>2825</v>
      </c>
      <c r="D4121" t="s">
        <v>481</v>
      </c>
      <c r="E4121">
        <v>0</v>
      </c>
    </row>
    <row r="4122" spans="1:5">
      <c r="A4122" t="str">
        <f>VLOOKUP(C4122,Nomen2!$A$1:$E$34,2,0)</f>
        <v>BASSIN DE FLERS</v>
      </c>
      <c r="B4122">
        <f>VLOOKUP(C4122,Nomen2!$A$1:$E$34,3,0)</f>
        <v>28125</v>
      </c>
      <c r="C4122">
        <v>2825</v>
      </c>
      <c r="D4122" t="s">
        <v>249</v>
      </c>
      <c r="E4122">
        <v>0</v>
      </c>
    </row>
    <row r="4123" spans="1:5">
      <c r="A4123" t="str">
        <f>VLOOKUP(C4123,Nomen2!$A$1:$E$34,2,0)</f>
        <v>BASSIN DE FLERS</v>
      </c>
      <c r="B4123">
        <f>VLOOKUP(C4123,Nomen2!$A$1:$E$34,3,0)</f>
        <v>28125</v>
      </c>
      <c r="C4123">
        <v>2825</v>
      </c>
      <c r="D4123" t="s">
        <v>247</v>
      </c>
      <c r="E4123">
        <v>0</v>
      </c>
    </row>
    <row r="4124" spans="1:5">
      <c r="A4124" t="str">
        <f>VLOOKUP(C4124,Nomen2!$A$1:$E$34,2,0)</f>
        <v>BASSIN DE FLERS</v>
      </c>
      <c r="B4124">
        <f>VLOOKUP(C4124,Nomen2!$A$1:$E$34,3,0)</f>
        <v>28125</v>
      </c>
      <c r="C4124">
        <v>2825</v>
      </c>
      <c r="D4124" t="s">
        <v>524</v>
      </c>
      <c r="E4124">
        <v>0</v>
      </c>
    </row>
    <row r="4125" spans="1:5">
      <c r="A4125" t="str">
        <f>VLOOKUP(C4125,Nomen2!$A$1:$E$34,2,0)</f>
        <v>BASSIN DE FLERS</v>
      </c>
      <c r="B4125">
        <f>VLOOKUP(C4125,Nomen2!$A$1:$E$34,3,0)</f>
        <v>28125</v>
      </c>
      <c r="C4125">
        <v>2825</v>
      </c>
      <c r="D4125" t="s">
        <v>384</v>
      </c>
      <c r="E4125">
        <v>0</v>
      </c>
    </row>
    <row r="4126" spans="1:5">
      <c r="A4126" t="str">
        <f>VLOOKUP(C4126,Nomen2!$A$1:$E$34,2,0)</f>
        <v>BASSIN DE FLERS</v>
      </c>
      <c r="B4126">
        <f>VLOOKUP(C4126,Nomen2!$A$1:$E$34,3,0)</f>
        <v>28125</v>
      </c>
      <c r="C4126">
        <v>2825</v>
      </c>
      <c r="D4126" t="s">
        <v>248</v>
      </c>
      <c r="E4126">
        <v>0</v>
      </c>
    </row>
    <row r="4127" spans="1:5">
      <c r="A4127" t="str">
        <f>VLOOKUP(C4127,Nomen2!$A$1:$E$34,2,0)</f>
        <v>BASSIN DE FLERS</v>
      </c>
      <c r="B4127">
        <f>VLOOKUP(C4127,Nomen2!$A$1:$E$34,3,0)</f>
        <v>28125</v>
      </c>
      <c r="C4127">
        <v>2825</v>
      </c>
      <c r="D4127" t="s">
        <v>386</v>
      </c>
      <c r="E4127">
        <v>0</v>
      </c>
    </row>
    <row r="4128" spans="1:5">
      <c r="A4128" t="str">
        <f>VLOOKUP(C4128,Nomen2!$A$1:$E$34,2,0)</f>
        <v>BASSIN DE FLERS</v>
      </c>
      <c r="B4128">
        <f>VLOOKUP(C4128,Nomen2!$A$1:$E$34,3,0)</f>
        <v>28125</v>
      </c>
      <c r="C4128">
        <v>2825</v>
      </c>
      <c r="D4128" t="s">
        <v>361</v>
      </c>
      <c r="E4128">
        <v>0</v>
      </c>
    </row>
    <row r="4129" spans="1:5">
      <c r="A4129" t="str">
        <f>VLOOKUP(C4129,Nomen2!$A$1:$E$34,2,0)</f>
        <v>BASSIN DE FLERS</v>
      </c>
      <c r="B4129">
        <f>VLOOKUP(C4129,Nomen2!$A$1:$E$34,3,0)</f>
        <v>28125</v>
      </c>
      <c r="C4129">
        <v>2825</v>
      </c>
      <c r="D4129" t="s">
        <v>244</v>
      </c>
      <c r="E4129">
        <v>0</v>
      </c>
    </row>
    <row r="4130" spans="1:5">
      <c r="A4130" t="str">
        <f>VLOOKUP(C4130,Nomen2!$A$1:$E$34,2,0)</f>
        <v>BASSIN D'ALENÇON</v>
      </c>
      <c r="B4130">
        <f>VLOOKUP(C4130,Nomen2!$A$1:$E$34,3,0)</f>
        <v>28126</v>
      </c>
      <c r="C4130">
        <v>2826</v>
      </c>
      <c r="D4130" t="s">
        <v>188</v>
      </c>
      <c r="E4130">
        <v>34</v>
      </c>
    </row>
    <row r="4131" spans="1:5">
      <c r="A4131" t="str">
        <f>VLOOKUP(C4131,Nomen2!$A$1:$E$34,2,0)</f>
        <v>BASSIN D'ALENÇON</v>
      </c>
      <c r="B4131">
        <f>VLOOKUP(C4131,Nomen2!$A$1:$E$34,3,0)</f>
        <v>28126</v>
      </c>
      <c r="C4131">
        <v>2826</v>
      </c>
      <c r="D4131" t="s">
        <v>175</v>
      </c>
      <c r="E4131">
        <v>32</v>
      </c>
    </row>
    <row r="4132" spans="1:5">
      <c r="A4132" t="str">
        <f>VLOOKUP(C4132,Nomen2!$A$1:$E$34,2,0)</f>
        <v>BASSIN D'ALENÇON</v>
      </c>
      <c r="B4132">
        <f>VLOOKUP(C4132,Nomen2!$A$1:$E$34,3,0)</f>
        <v>28126</v>
      </c>
      <c r="C4132">
        <v>2826</v>
      </c>
      <c r="D4132" t="s">
        <v>195</v>
      </c>
      <c r="E4132">
        <v>20</v>
      </c>
    </row>
    <row r="4133" spans="1:5">
      <c r="A4133" t="str">
        <f>VLOOKUP(C4133,Nomen2!$A$1:$E$34,2,0)</f>
        <v>BASSIN D'ALENÇON</v>
      </c>
      <c r="B4133">
        <f>VLOOKUP(C4133,Nomen2!$A$1:$E$34,3,0)</f>
        <v>28126</v>
      </c>
      <c r="C4133">
        <v>2826</v>
      </c>
      <c r="D4133" t="s">
        <v>183</v>
      </c>
      <c r="E4133">
        <v>18</v>
      </c>
    </row>
    <row r="4134" spans="1:5">
      <c r="A4134" t="str">
        <f>VLOOKUP(C4134,Nomen2!$A$1:$E$34,2,0)</f>
        <v>BASSIN D'ALENÇON</v>
      </c>
      <c r="B4134">
        <f>VLOOKUP(C4134,Nomen2!$A$1:$E$34,3,0)</f>
        <v>28126</v>
      </c>
      <c r="C4134">
        <v>2826</v>
      </c>
      <c r="D4134" t="s">
        <v>185</v>
      </c>
      <c r="E4134">
        <v>18</v>
      </c>
    </row>
    <row r="4135" spans="1:5">
      <c r="A4135" t="str">
        <f>VLOOKUP(C4135,Nomen2!$A$1:$E$34,2,0)</f>
        <v>BASSIN D'ALENÇON</v>
      </c>
      <c r="B4135">
        <f>VLOOKUP(C4135,Nomen2!$A$1:$E$34,3,0)</f>
        <v>28126</v>
      </c>
      <c r="C4135">
        <v>2826</v>
      </c>
      <c r="D4135" t="s">
        <v>184</v>
      </c>
      <c r="E4135">
        <v>16</v>
      </c>
    </row>
    <row r="4136" spans="1:5">
      <c r="A4136" t="str">
        <f>VLOOKUP(C4136,Nomen2!$A$1:$E$34,2,0)</f>
        <v>BASSIN D'ALENÇON</v>
      </c>
      <c r="B4136">
        <f>VLOOKUP(C4136,Nomen2!$A$1:$E$34,3,0)</f>
        <v>28126</v>
      </c>
      <c r="C4136">
        <v>2826</v>
      </c>
      <c r="D4136" t="s">
        <v>193</v>
      </c>
      <c r="E4136">
        <v>15</v>
      </c>
    </row>
    <row r="4137" spans="1:5">
      <c r="A4137" t="str">
        <f>VLOOKUP(C4137,Nomen2!$A$1:$E$34,2,0)</f>
        <v>BASSIN D'ALENÇON</v>
      </c>
      <c r="B4137">
        <f>VLOOKUP(C4137,Nomen2!$A$1:$E$34,3,0)</f>
        <v>28126</v>
      </c>
      <c r="C4137">
        <v>2826</v>
      </c>
      <c r="D4137" t="s">
        <v>178</v>
      </c>
      <c r="E4137">
        <v>15</v>
      </c>
    </row>
    <row r="4138" spans="1:5">
      <c r="A4138" t="str">
        <f>VLOOKUP(C4138,Nomen2!$A$1:$E$34,2,0)</f>
        <v>BASSIN D'ALENÇON</v>
      </c>
      <c r="B4138">
        <f>VLOOKUP(C4138,Nomen2!$A$1:$E$34,3,0)</f>
        <v>28126</v>
      </c>
      <c r="C4138">
        <v>2826</v>
      </c>
      <c r="D4138" t="s">
        <v>191</v>
      </c>
      <c r="E4138">
        <v>13</v>
      </c>
    </row>
    <row r="4139" spans="1:5">
      <c r="A4139" t="str">
        <f>VLOOKUP(C4139,Nomen2!$A$1:$E$34,2,0)</f>
        <v>BASSIN D'ALENÇON</v>
      </c>
      <c r="B4139">
        <f>VLOOKUP(C4139,Nomen2!$A$1:$E$34,3,0)</f>
        <v>28126</v>
      </c>
      <c r="C4139">
        <v>2826</v>
      </c>
      <c r="D4139" t="s">
        <v>199</v>
      </c>
      <c r="E4139">
        <v>12</v>
      </c>
    </row>
    <row r="4140" spans="1:5">
      <c r="A4140" t="str">
        <f>VLOOKUP(C4140,Nomen2!$A$1:$E$34,2,0)</f>
        <v>BASSIN D'ALENÇON</v>
      </c>
      <c r="B4140">
        <f>VLOOKUP(C4140,Nomen2!$A$1:$E$34,3,0)</f>
        <v>28126</v>
      </c>
      <c r="C4140">
        <v>2826</v>
      </c>
      <c r="D4140" t="s">
        <v>176</v>
      </c>
      <c r="E4140">
        <v>12</v>
      </c>
    </row>
    <row r="4141" spans="1:5">
      <c r="A4141" t="str">
        <f>VLOOKUP(C4141,Nomen2!$A$1:$E$34,2,0)</f>
        <v>BASSIN D'ALENÇON</v>
      </c>
      <c r="B4141">
        <f>VLOOKUP(C4141,Nomen2!$A$1:$E$34,3,0)</f>
        <v>28126</v>
      </c>
      <c r="C4141">
        <v>2826</v>
      </c>
      <c r="D4141" t="s">
        <v>177</v>
      </c>
      <c r="E4141">
        <v>11</v>
      </c>
    </row>
    <row r="4142" spans="1:5">
      <c r="A4142" t="str">
        <f>VLOOKUP(C4142,Nomen2!$A$1:$E$34,2,0)</f>
        <v>BASSIN D'ALENÇON</v>
      </c>
      <c r="B4142">
        <f>VLOOKUP(C4142,Nomen2!$A$1:$E$34,3,0)</f>
        <v>28126</v>
      </c>
      <c r="C4142">
        <v>2826</v>
      </c>
      <c r="D4142" t="s">
        <v>179</v>
      </c>
      <c r="E4142">
        <v>10</v>
      </c>
    </row>
    <row r="4143" spans="1:5">
      <c r="A4143" t="str">
        <f>VLOOKUP(C4143,Nomen2!$A$1:$E$34,2,0)</f>
        <v>BASSIN D'ALENÇON</v>
      </c>
      <c r="B4143">
        <f>VLOOKUP(C4143,Nomen2!$A$1:$E$34,3,0)</f>
        <v>28126</v>
      </c>
      <c r="C4143">
        <v>2826</v>
      </c>
      <c r="D4143" t="s">
        <v>181</v>
      </c>
      <c r="E4143">
        <v>9</v>
      </c>
    </row>
    <row r="4144" spans="1:5">
      <c r="A4144" t="str">
        <f>VLOOKUP(C4144,Nomen2!$A$1:$E$34,2,0)</f>
        <v>BASSIN D'ALENÇON</v>
      </c>
      <c r="B4144">
        <f>VLOOKUP(C4144,Nomen2!$A$1:$E$34,3,0)</f>
        <v>28126</v>
      </c>
      <c r="C4144">
        <v>2826</v>
      </c>
      <c r="D4144" t="s">
        <v>200</v>
      </c>
      <c r="E4144">
        <v>9</v>
      </c>
    </row>
    <row r="4145" spans="1:5">
      <c r="A4145" t="str">
        <f>VLOOKUP(C4145,Nomen2!$A$1:$E$34,2,0)</f>
        <v>BASSIN D'ALENÇON</v>
      </c>
      <c r="B4145">
        <f>VLOOKUP(C4145,Nomen2!$A$1:$E$34,3,0)</f>
        <v>28126</v>
      </c>
      <c r="C4145">
        <v>2826</v>
      </c>
      <c r="D4145" t="s">
        <v>189</v>
      </c>
      <c r="E4145">
        <v>8</v>
      </c>
    </row>
    <row r="4146" spans="1:5">
      <c r="A4146" t="str">
        <f>VLOOKUP(C4146,Nomen2!$A$1:$E$34,2,0)</f>
        <v>BASSIN D'ALENÇON</v>
      </c>
      <c r="B4146">
        <f>VLOOKUP(C4146,Nomen2!$A$1:$E$34,3,0)</f>
        <v>28126</v>
      </c>
      <c r="C4146">
        <v>2826</v>
      </c>
      <c r="D4146" t="s">
        <v>180</v>
      </c>
      <c r="E4146">
        <v>8</v>
      </c>
    </row>
    <row r="4147" spans="1:5">
      <c r="A4147" t="str">
        <f>VLOOKUP(C4147,Nomen2!$A$1:$E$34,2,0)</f>
        <v>BASSIN D'ALENÇON</v>
      </c>
      <c r="B4147">
        <f>VLOOKUP(C4147,Nomen2!$A$1:$E$34,3,0)</f>
        <v>28126</v>
      </c>
      <c r="C4147">
        <v>2826</v>
      </c>
      <c r="D4147" t="s">
        <v>192</v>
      </c>
      <c r="E4147">
        <v>7</v>
      </c>
    </row>
    <row r="4148" spans="1:5">
      <c r="A4148" t="str">
        <f>VLOOKUP(C4148,Nomen2!$A$1:$E$34,2,0)</f>
        <v>BASSIN D'ALENÇON</v>
      </c>
      <c r="B4148">
        <f>VLOOKUP(C4148,Nomen2!$A$1:$E$34,3,0)</f>
        <v>28126</v>
      </c>
      <c r="C4148">
        <v>2826</v>
      </c>
      <c r="D4148" t="s">
        <v>201</v>
      </c>
      <c r="E4148">
        <v>7</v>
      </c>
    </row>
    <row r="4149" spans="1:5">
      <c r="A4149" t="str">
        <f>VLOOKUP(C4149,Nomen2!$A$1:$E$34,2,0)</f>
        <v>BASSIN D'ALENÇON</v>
      </c>
      <c r="B4149">
        <f>VLOOKUP(C4149,Nomen2!$A$1:$E$34,3,0)</f>
        <v>28126</v>
      </c>
      <c r="C4149">
        <v>2826</v>
      </c>
      <c r="D4149" t="s">
        <v>194</v>
      </c>
      <c r="E4149">
        <v>7</v>
      </c>
    </row>
    <row r="4150" spans="1:5">
      <c r="A4150" t="str">
        <f>VLOOKUP(C4150,Nomen2!$A$1:$E$34,2,0)</f>
        <v>BASSIN D'ALENÇON</v>
      </c>
      <c r="B4150">
        <f>VLOOKUP(C4150,Nomen2!$A$1:$E$34,3,0)</f>
        <v>28126</v>
      </c>
      <c r="C4150">
        <v>2826</v>
      </c>
      <c r="D4150" t="s">
        <v>268</v>
      </c>
      <c r="E4150">
        <v>6</v>
      </c>
    </row>
    <row r="4151" spans="1:5">
      <c r="A4151" t="str">
        <f>VLOOKUP(C4151,Nomen2!$A$1:$E$34,2,0)</f>
        <v>BASSIN D'ALENÇON</v>
      </c>
      <c r="B4151">
        <f>VLOOKUP(C4151,Nomen2!$A$1:$E$34,3,0)</f>
        <v>28126</v>
      </c>
      <c r="C4151">
        <v>2826</v>
      </c>
      <c r="D4151" t="s">
        <v>213</v>
      </c>
      <c r="E4151">
        <v>5</v>
      </c>
    </row>
    <row r="4152" spans="1:5">
      <c r="A4152" t="str">
        <f>VLOOKUP(C4152,Nomen2!$A$1:$E$34,2,0)</f>
        <v>BASSIN D'ALENÇON</v>
      </c>
      <c r="B4152">
        <f>VLOOKUP(C4152,Nomen2!$A$1:$E$34,3,0)</f>
        <v>28126</v>
      </c>
      <c r="C4152">
        <v>2826</v>
      </c>
      <c r="D4152" t="s">
        <v>190</v>
      </c>
      <c r="E4152">
        <v>5</v>
      </c>
    </row>
    <row r="4153" spans="1:5">
      <c r="A4153" t="str">
        <f>VLOOKUP(C4153,Nomen2!$A$1:$E$34,2,0)</f>
        <v>BASSIN D'ALENÇON</v>
      </c>
      <c r="B4153">
        <f>VLOOKUP(C4153,Nomen2!$A$1:$E$34,3,0)</f>
        <v>28126</v>
      </c>
      <c r="C4153">
        <v>2826</v>
      </c>
      <c r="D4153" t="s">
        <v>182</v>
      </c>
      <c r="E4153">
        <v>5</v>
      </c>
    </row>
    <row r="4154" spans="1:5">
      <c r="A4154" t="str">
        <f>VLOOKUP(C4154,Nomen2!$A$1:$E$34,2,0)</f>
        <v>BASSIN D'ALENÇON</v>
      </c>
      <c r="B4154">
        <f>VLOOKUP(C4154,Nomen2!$A$1:$E$34,3,0)</f>
        <v>28126</v>
      </c>
      <c r="C4154">
        <v>2826</v>
      </c>
      <c r="D4154" t="s">
        <v>215</v>
      </c>
      <c r="E4154">
        <v>4</v>
      </c>
    </row>
    <row r="4155" spans="1:5">
      <c r="A4155" t="str">
        <f>VLOOKUP(C4155,Nomen2!$A$1:$E$34,2,0)</f>
        <v>BASSIN D'ALENÇON</v>
      </c>
      <c r="B4155">
        <f>VLOOKUP(C4155,Nomen2!$A$1:$E$34,3,0)</f>
        <v>28126</v>
      </c>
      <c r="C4155">
        <v>2826</v>
      </c>
      <c r="D4155" t="s">
        <v>228</v>
      </c>
      <c r="E4155">
        <v>4</v>
      </c>
    </row>
    <row r="4156" spans="1:5">
      <c r="A4156" t="str">
        <f>VLOOKUP(C4156,Nomen2!$A$1:$E$34,2,0)</f>
        <v>BASSIN D'ALENÇON</v>
      </c>
      <c r="B4156">
        <f>VLOOKUP(C4156,Nomen2!$A$1:$E$34,3,0)</f>
        <v>28126</v>
      </c>
      <c r="C4156">
        <v>2826</v>
      </c>
      <c r="D4156" t="s">
        <v>216</v>
      </c>
      <c r="E4156">
        <v>4</v>
      </c>
    </row>
    <row r="4157" spans="1:5">
      <c r="A4157" t="str">
        <f>VLOOKUP(C4157,Nomen2!$A$1:$E$34,2,0)</f>
        <v>BASSIN D'ALENÇON</v>
      </c>
      <c r="B4157">
        <f>VLOOKUP(C4157,Nomen2!$A$1:$E$34,3,0)</f>
        <v>28126</v>
      </c>
      <c r="C4157">
        <v>2826</v>
      </c>
      <c r="D4157" t="s">
        <v>262</v>
      </c>
      <c r="E4157">
        <v>4</v>
      </c>
    </row>
    <row r="4158" spans="1:5">
      <c r="A4158" t="str">
        <f>VLOOKUP(C4158,Nomen2!$A$1:$E$34,2,0)</f>
        <v>BASSIN D'ALENÇON</v>
      </c>
      <c r="B4158">
        <f>VLOOKUP(C4158,Nomen2!$A$1:$E$34,3,0)</f>
        <v>28126</v>
      </c>
      <c r="C4158">
        <v>2826</v>
      </c>
      <c r="D4158" t="s">
        <v>340</v>
      </c>
      <c r="E4158">
        <v>3</v>
      </c>
    </row>
    <row r="4159" spans="1:5">
      <c r="A4159" t="str">
        <f>VLOOKUP(C4159,Nomen2!$A$1:$E$34,2,0)</f>
        <v>BASSIN D'ALENÇON</v>
      </c>
      <c r="B4159">
        <f>VLOOKUP(C4159,Nomen2!$A$1:$E$34,3,0)</f>
        <v>28126</v>
      </c>
      <c r="C4159">
        <v>2826</v>
      </c>
      <c r="D4159" t="s">
        <v>223</v>
      </c>
      <c r="E4159">
        <v>3</v>
      </c>
    </row>
    <row r="4160" spans="1:5">
      <c r="A4160" t="str">
        <f>VLOOKUP(C4160,Nomen2!$A$1:$E$34,2,0)</f>
        <v>BASSIN D'ALENÇON</v>
      </c>
      <c r="B4160">
        <f>VLOOKUP(C4160,Nomen2!$A$1:$E$34,3,0)</f>
        <v>28126</v>
      </c>
      <c r="C4160">
        <v>2826</v>
      </c>
      <c r="D4160" t="s">
        <v>197</v>
      </c>
      <c r="E4160">
        <v>3</v>
      </c>
    </row>
    <row r="4161" spans="1:5">
      <c r="A4161" t="str">
        <f>VLOOKUP(C4161,Nomen2!$A$1:$E$34,2,0)</f>
        <v>BASSIN D'ALENÇON</v>
      </c>
      <c r="B4161">
        <f>VLOOKUP(C4161,Nomen2!$A$1:$E$34,3,0)</f>
        <v>28126</v>
      </c>
      <c r="C4161">
        <v>2826</v>
      </c>
      <c r="D4161" t="s">
        <v>252</v>
      </c>
      <c r="E4161">
        <v>3</v>
      </c>
    </row>
    <row r="4162" spans="1:5">
      <c r="A4162" t="str">
        <f>VLOOKUP(C4162,Nomen2!$A$1:$E$34,2,0)</f>
        <v>BASSIN D'ALENÇON</v>
      </c>
      <c r="B4162">
        <f>VLOOKUP(C4162,Nomen2!$A$1:$E$34,3,0)</f>
        <v>28126</v>
      </c>
      <c r="C4162">
        <v>2826</v>
      </c>
      <c r="D4162" t="s">
        <v>267</v>
      </c>
      <c r="E4162">
        <v>3</v>
      </c>
    </row>
    <row r="4163" spans="1:5">
      <c r="A4163" t="str">
        <f>VLOOKUP(C4163,Nomen2!$A$1:$E$34,2,0)</f>
        <v>BASSIN D'ALENÇON</v>
      </c>
      <c r="B4163">
        <f>VLOOKUP(C4163,Nomen2!$A$1:$E$34,3,0)</f>
        <v>28126</v>
      </c>
      <c r="C4163">
        <v>2826</v>
      </c>
      <c r="D4163" t="s">
        <v>238</v>
      </c>
      <c r="E4163">
        <v>3</v>
      </c>
    </row>
    <row r="4164" spans="1:5">
      <c r="A4164" t="str">
        <f>VLOOKUP(C4164,Nomen2!$A$1:$E$34,2,0)</f>
        <v>BASSIN D'ALENÇON</v>
      </c>
      <c r="B4164">
        <f>VLOOKUP(C4164,Nomen2!$A$1:$E$34,3,0)</f>
        <v>28126</v>
      </c>
      <c r="C4164">
        <v>2826</v>
      </c>
      <c r="D4164" t="s">
        <v>324</v>
      </c>
      <c r="E4164">
        <v>3</v>
      </c>
    </row>
    <row r="4165" spans="1:5">
      <c r="A4165" t="str">
        <f>VLOOKUP(C4165,Nomen2!$A$1:$E$34,2,0)</f>
        <v>BASSIN D'ALENÇON</v>
      </c>
      <c r="B4165">
        <f>VLOOKUP(C4165,Nomen2!$A$1:$E$34,3,0)</f>
        <v>28126</v>
      </c>
      <c r="C4165">
        <v>2826</v>
      </c>
      <c r="D4165" t="s">
        <v>229</v>
      </c>
      <c r="E4165">
        <v>3</v>
      </c>
    </row>
    <row r="4166" spans="1:5">
      <c r="A4166" t="str">
        <f>VLOOKUP(C4166,Nomen2!$A$1:$E$34,2,0)</f>
        <v>BASSIN D'ALENÇON</v>
      </c>
      <c r="B4166">
        <f>VLOOKUP(C4166,Nomen2!$A$1:$E$34,3,0)</f>
        <v>28126</v>
      </c>
      <c r="C4166">
        <v>2826</v>
      </c>
      <c r="D4166" t="s">
        <v>291</v>
      </c>
      <c r="E4166">
        <v>3</v>
      </c>
    </row>
    <row r="4167" spans="1:5">
      <c r="A4167" t="str">
        <f>VLOOKUP(C4167,Nomen2!$A$1:$E$34,2,0)</f>
        <v>BASSIN D'ALENÇON</v>
      </c>
      <c r="B4167">
        <f>VLOOKUP(C4167,Nomen2!$A$1:$E$34,3,0)</f>
        <v>28126</v>
      </c>
      <c r="C4167">
        <v>2826</v>
      </c>
      <c r="D4167" t="s">
        <v>310</v>
      </c>
      <c r="E4167">
        <v>3</v>
      </c>
    </row>
    <row r="4168" spans="1:5">
      <c r="A4168" t="str">
        <f>VLOOKUP(C4168,Nomen2!$A$1:$E$34,2,0)</f>
        <v>BASSIN D'ALENÇON</v>
      </c>
      <c r="B4168">
        <f>VLOOKUP(C4168,Nomen2!$A$1:$E$34,3,0)</f>
        <v>28126</v>
      </c>
      <c r="C4168">
        <v>2826</v>
      </c>
      <c r="D4168" t="s">
        <v>422</v>
      </c>
      <c r="E4168">
        <v>3</v>
      </c>
    </row>
    <row r="4169" spans="1:5">
      <c r="A4169" t="str">
        <f>VLOOKUP(C4169,Nomen2!$A$1:$E$34,2,0)</f>
        <v>BASSIN D'ALENÇON</v>
      </c>
      <c r="B4169">
        <f>VLOOKUP(C4169,Nomen2!$A$1:$E$34,3,0)</f>
        <v>28126</v>
      </c>
      <c r="C4169">
        <v>2826</v>
      </c>
      <c r="D4169" t="s">
        <v>474</v>
      </c>
      <c r="E4169">
        <v>2</v>
      </c>
    </row>
    <row r="4170" spans="1:5">
      <c r="A4170" t="str">
        <f>VLOOKUP(C4170,Nomen2!$A$1:$E$34,2,0)</f>
        <v>BASSIN D'ALENÇON</v>
      </c>
      <c r="B4170">
        <f>VLOOKUP(C4170,Nomen2!$A$1:$E$34,3,0)</f>
        <v>28126</v>
      </c>
      <c r="C4170">
        <v>2826</v>
      </c>
      <c r="D4170" t="s">
        <v>339</v>
      </c>
      <c r="E4170">
        <v>2</v>
      </c>
    </row>
    <row r="4171" spans="1:5">
      <c r="A4171" t="str">
        <f>VLOOKUP(C4171,Nomen2!$A$1:$E$34,2,0)</f>
        <v>BASSIN D'ALENÇON</v>
      </c>
      <c r="B4171">
        <f>VLOOKUP(C4171,Nomen2!$A$1:$E$34,3,0)</f>
        <v>28126</v>
      </c>
      <c r="C4171">
        <v>2826</v>
      </c>
      <c r="D4171" t="s">
        <v>257</v>
      </c>
      <c r="E4171">
        <v>2</v>
      </c>
    </row>
    <row r="4172" spans="1:5">
      <c r="A4172" t="str">
        <f>VLOOKUP(C4172,Nomen2!$A$1:$E$34,2,0)</f>
        <v>BASSIN D'ALENÇON</v>
      </c>
      <c r="B4172">
        <f>VLOOKUP(C4172,Nomen2!$A$1:$E$34,3,0)</f>
        <v>28126</v>
      </c>
      <c r="C4172">
        <v>2826</v>
      </c>
      <c r="D4172" t="s">
        <v>328</v>
      </c>
      <c r="E4172">
        <v>2</v>
      </c>
    </row>
    <row r="4173" spans="1:5">
      <c r="A4173" t="str">
        <f>VLOOKUP(C4173,Nomen2!$A$1:$E$34,2,0)</f>
        <v>BASSIN D'ALENÇON</v>
      </c>
      <c r="B4173">
        <f>VLOOKUP(C4173,Nomen2!$A$1:$E$34,3,0)</f>
        <v>28126</v>
      </c>
      <c r="C4173">
        <v>2826</v>
      </c>
      <c r="D4173" t="s">
        <v>196</v>
      </c>
      <c r="E4173">
        <v>2</v>
      </c>
    </row>
    <row r="4174" spans="1:5">
      <c r="A4174" t="str">
        <f>VLOOKUP(C4174,Nomen2!$A$1:$E$34,2,0)</f>
        <v>BASSIN D'ALENÇON</v>
      </c>
      <c r="B4174">
        <f>VLOOKUP(C4174,Nomen2!$A$1:$E$34,3,0)</f>
        <v>28126</v>
      </c>
      <c r="C4174">
        <v>2826</v>
      </c>
      <c r="D4174" t="s">
        <v>222</v>
      </c>
      <c r="E4174">
        <v>2</v>
      </c>
    </row>
    <row r="4175" spans="1:5">
      <c r="A4175" t="str">
        <f>VLOOKUP(C4175,Nomen2!$A$1:$E$34,2,0)</f>
        <v>BASSIN D'ALENÇON</v>
      </c>
      <c r="B4175">
        <f>VLOOKUP(C4175,Nomen2!$A$1:$E$34,3,0)</f>
        <v>28126</v>
      </c>
      <c r="C4175">
        <v>2826</v>
      </c>
      <c r="D4175" t="s">
        <v>312</v>
      </c>
      <c r="E4175">
        <v>2</v>
      </c>
    </row>
    <row r="4176" spans="1:5">
      <c r="A4176" t="str">
        <f>VLOOKUP(C4176,Nomen2!$A$1:$E$34,2,0)</f>
        <v>BASSIN D'ALENÇON</v>
      </c>
      <c r="B4176">
        <f>VLOOKUP(C4176,Nomen2!$A$1:$E$34,3,0)</f>
        <v>28126</v>
      </c>
      <c r="C4176">
        <v>2826</v>
      </c>
      <c r="D4176" t="s">
        <v>224</v>
      </c>
      <c r="E4176">
        <v>2</v>
      </c>
    </row>
    <row r="4177" spans="1:5">
      <c r="A4177" t="str">
        <f>VLOOKUP(C4177,Nomen2!$A$1:$E$34,2,0)</f>
        <v>BASSIN D'ALENÇON</v>
      </c>
      <c r="B4177">
        <f>VLOOKUP(C4177,Nomen2!$A$1:$E$34,3,0)</f>
        <v>28126</v>
      </c>
      <c r="C4177">
        <v>2826</v>
      </c>
      <c r="D4177" t="s">
        <v>233</v>
      </c>
      <c r="E4177">
        <v>2</v>
      </c>
    </row>
    <row r="4178" spans="1:5">
      <c r="A4178" t="str">
        <f>VLOOKUP(C4178,Nomen2!$A$1:$E$34,2,0)</f>
        <v>BASSIN D'ALENÇON</v>
      </c>
      <c r="B4178">
        <f>VLOOKUP(C4178,Nomen2!$A$1:$E$34,3,0)</f>
        <v>28126</v>
      </c>
      <c r="C4178">
        <v>2826</v>
      </c>
      <c r="D4178" t="s">
        <v>207</v>
      </c>
      <c r="E4178">
        <v>2</v>
      </c>
    </row>
    <row r="4179" spans="1:5">
      <c r="A4179" t="str">
        <f>VLOOKUP(C4179,Nomen2!$A$1:$E$34,2,0)</f>
        <v>BASSIN D'ALENÇON</v>
      </c>
      <c r="B4179">
        <f>VLOOKUP(C4179,Nomen2!$A$1:$E$34,3,0)</f>
        <v>28126</v>
      </c>
      <c r="C4179">
        <v>2826</v>
      </c>
      <c r="D4179" t="s">
        <v>240</v>
      </c>
      <c r="E4179">
        <v>2</v>
      </c>
    </row>
    <row r="4180" spans="1:5">
      <c r="A4180" t="str">
        <f>VLOOKUP(C4180,Nomen2!$A$1:$E$34,2,0)</f>
        <v>BASSIN D'ALENÇON</v>
      </c>
      <c r="B4180">
        <f>VLOOKUP(C4180,Nomen2!$A$1:$E$34,3,0)</f>
        <v>28126</v>
      </c>
      <c r="C4180">
        <v>2826</v>
      </c>
      <c r="D4180" t="s">
        <v>204</v>
      </c>
      <c r="E4180">
        <v>2</v>
      </c>
    </row>
    <row r="4181" spans="1:5">
      <c r="A4181" t="str">
        <f>VLOOKUP(C4181,Nomen2!$A$1:$E$34,2,0)</f>
        <v>BASSIN D'ALENÇON</v>
      </c>
      <c r="B4181">
        <f>VLOOKUP(C4181,Nomen2!$A$1:$E$34,3,0)</f>
        <v>28126</v>
      </c>
      <c r="C4181">
        <v>2826</v>
      </c>
      <c r="D4181" t="s">
        <v>187</v>
      </c>
      <c r="E4181">
        <v>2</v>
      </c>
    </row>
    <row r="4182" spans="1:5">
      <c r="A4182" t="str">
        <f>VLOOKUP(C4182,Nomen2!$A$1:$E$34,2,0)</f>
        <v>BASSIN D'ALENÇON</v>
      </c>
      <c r="B4182">
        <f>VLOOKUP(C4182,Nomen2!$A$1:$E$34,3,0)</f>
        <v>28126</v>
      </c>
      <c r="C4182">
        <v>2826</v>
      </c>
      <c r="D4182" t="s">
        <v>202</v>
      </c>
      <c r="E4182">
        <v>2</v>
      </c>
    </row>
    <row r="4183" spans="1:5">
      <c r="A4183" t="str">
        <f>VLOOKUP(C4183,Nomen2!$A$1:$E$34,2,0)</f>
        <v>BASSIN D'ALENÇON</v>
      </c>
      <c r="B4183">
        <f>VLOOKUP(C4183,Nomen2!$A$1:$E$34,3,0)</f>
        <v>28126</v>
      </c>
      <c r="C4183">
        <v>2826</v>
      </c>
      <c r="D4183" t="s">
        <v>625</v>
      </c>
      <c r="E4183">
        <v>2</v>
      </c>
    </row>
    <row r="4184" spans="1:5">
      <c r="A4184" t="str">
        <f>VLOOKUP(C4184,Nomen2!$A$1:$E$34,2,0)</f>
        <v>BASSIN D'ALENÇON</v>
      </c>
      <c r="B4184">
        <f>VLOOKUP(C4184,Nomen2!$A$1:$E$34,3,0)</f>
        <v>28126</v>
      </c>
      <c r="C4184">
        <v>2826</v>
      </c>
      <c r="D4184" t="s">
        <v>280</v>
      </c>
      <c r="E4184">
        <v>2</v>
      </c>
    </row>
    <row r="4185" spans="1:5">
      <c r="A4185" t="str">
        <f>VLOOKUP(C4185,Nomen2!$A$1:$E$34,2,0)</f>
        <v>BASSIN D'ALENÇON</v>
      </c>
      <c r="B4185">
        <f>VLOOKUP(C4185,Nomen2!$A$1:$E$34,3,0)</f>
        <v>28126</v>
      </c>
      <c r="C4185">
        <v>2826</v>
      </c>
      <c r="D4185" t="s">
        <v>219</v>
      </c>
      <c r="E4185">
        <v>2</v>
      </c>
    </row>
    <row r="4186" spans="1:5">
      <c r="A4186" t="str">
        <f>VLOOKUP(C4186,Nomen2!$A$1:$E$34,2,0)</f>
        <v>BASSIN D'ALENÇON</v>
      </c>
      <c r="B4186">
        <f>VLOOKUP(C4186,Nomen2!$A$1:$E$34,3,0)</f>
        <v>28126</v>
      </c>
      <c r="C4186">
        <v>2826</v>
      </c>
      <c r="D4186" t="s">
        <v>203</v>
      </c>
      <c r="E4186">
        <v>2</v>
      </c>
    </row>
    <row r="4187" spans="1:5">
      <c r="A4187" t="str">
        <f>VLOOKUP(C4187,Nomen2!$A$1:$E$34,2,0)</f>
        <v>BASSIN D'ALENÇON</v>
      </c>
      <c r="B4187">
        <f>VLOOKUP(C4187,Nomen2!$A$1:$E$34,3,0)</f>
        <v>28126</v>
      </c>
      <c r="C4187">
        <v>2826</v>
      </c>
      <c r="D4187" t="s">
        <v>316</v>
      </c>
      <c r="E4187">
        <v>2</v>
      </c>
    </row>
    <row r="4188" spans="1:5">
      <c r="A4188" t="str">
        <f>VLOOKUP(C4188,Nomen2!$A$1:$E$34,2,0)</f>
        <v>BASSIN D'ALENÇON</v>
      </c>
      <c r="B4188">
        <f>VLOOKUP(C4188,Nomen2!$A$1:$E$34,3,0)</f>
        <v>28126</v>
      </c>
      <c r="C4188">
        <v>2826</v>
      </c>
      <c r="D4188" t="s">
        <v>274</v>
      </c>
      <c r="E4188">
        <v>2</v>
      </c>
    </row>
    <row r="4189" spans="1:5">
      <c r="A4189" t="str">
        <f>VLOOKUP(C4189,Nomen2!$A$1:$E$34,2,0)</f>
        <v>BASSIN D'ALENÇON</v>
      </c>
      <c r="B4189">
        <f>VLOOKUP(C4189,Nomen2!$A$1:$E$34,3,0)</f>
        <v>28126</v>
      </c>
      <c r="C4189">
        <v>2826</v>
      </c>
      <c r="D4189" t="s">
        <v>302</v>
      </c>
      <c r="E4189">
        <v>2</v>
      </c>
    </row>
    <row r="4190" spans="1:5">
      <c r="A4190" t="str">
        <f>VLOOKUP(C4190,Nomen2!$A$1:$E$34,2,0)</f>
        <v>BASSIN D'ALENÇON</v>
      </c>
      <c r="B4190">
        <f>VLOOKUP(C4190,Nomen2!$A$1:$E$34,3,0)</f>
        <v>28126</v>
      </c>
      <c r="C4190">
        <v>2826</v>
      </c>
      <c r="D4190" t="s">
        <v>287</v>
      </c>
      <c r="E4190">
        <v>2</v>
      </c>
    </row>
    <row r="4191" spans="1:5">
      <c r="A4191" t="str">
        <f>VLOOKUP(C4191,Nomen2!$A$1:$E$34,2,0)</f>
        <v>BASSIN D'ALENÇON</v>
      </c>
      <c r="B4191">
        <f>VLOOKUP(C4191,Nomen2!$A$1:$E$34,3,0)</f>
        <v>28126</v>
      </c>
      <c r="C4191">
        <v>2826</v>
      </c>
      <c r="D4191" t="s">
        <v>385</v>
      </c>
      <c r="E4191">
        <v>2</v>
      </c>
    </row>
    <row r="4192" spans="1:5">
      <c r="A4192" t="str">
        <f>VLOOKUP(C4192,Nomen2!$A$1:$E$34,2,0)</f>
        <v>BASSIN D'ALENÇON</v>
      </c>
      <c r="B4192">
        <f>VLOOKUP(C4192,Nomen2!$A$1:$E$34,3,0)</f>
        <v>28126</v>
      </c>
      <c r="C4192">
        <v>2826</v>
      </c>
      <c r="D4192" t="s">
        <v>387</v>
      </c>
      <c r="E4192">
        <v>2</v>
      </c>
    </row>
    <row r="4193" spans="1:5">
      <c r="A4193" t="str">
        <f>VLOOKUP(C4193,Nomen2!$A$1:$E$34,2,0)</f>
        <v>BASSIN D'ALENÇON</v>
      </c>
      <c r="B4193">
        <f>VLOOKUP(C4193,Nomen2!$A$1:$E$34,3,0)</f>
        <v>28126</v>
      </c>
      <c r="C4193">
        <v>2826</v>
      </c>
      <c r="D4193" t="s">
        <v>320</v>
      </c>
      <c r="E4193">
        <v>2</v>
      </c>
    </row>
    <row r="4194" spans="1:5">
      <c r="A4194" t="str">
        <f>VLOOKUP(C4194,Nomen2!$A$1:$E$34,2,0)</f>
        <v>BASSIN D'ALENÇON</v>
      </c>
      <c r="B4194">
        <f>VLOOKUP(C4194,Nomen2!$A$1:$E$34,3,0)</f>
        <v>28126</v>
      </c>
      <c r="C4194">
        <v>2826</v>
      </c>
      <c r="D4194" t="s">
        <v>209</v>
      </c>
      <c r="E4194">
        <v>2</v>
      </c>
    </row>
    <row r="4195" spans="1:5">
      <c r="A4195" t="str">
        <f>VLOOKUP(C4195,Nomen2!$A$1:$E$34,2,0)</f>
        <v>BASSIN D'ALENÇON</v>
      </c>
      <c r="B4195">
        <f>VLOOKUP(C4195,Nomen2!$A$1:$E$34,3,0)</f>
        <v>28126</v>
      </c>
      <c r="C4195">
        <v>2826</v>
      </c>
      <c r="D4195" t="s">
        <v>275</v>
      </c>
      <c r="E4195">
        <v>2</v>
      </c>
    </row>
    <row r="4196" spans="1:5">
      <c r="A4196" t="str">
        <f>VLOOKUP(C4196,Nomen2!$A$1:$E$34,2,0)</f>
        <v>BASSIN D'ALENÇON</v>
      </c>
      <c r="B4196">
        <f>VLOOKUP(C4196,Nomen2!$A$1:$E$34,3,0)</f>
        <v>28126</v>
      </c>
      <c r="C4196">
        <v>2826</v>
      </c>
      <c r="D4196" t="s">
        <v>198</v>
      </c>
      <c r="E4196">
        <v>2</v>
      </c>
    </row>
    <row r="4197" spans="1:5">
      <c r="A4197" t="str">
        <f>VLOOKUP(C4197,Nomen2!$A$1:$E$34,2,0)</f>
        <v>BASSIN D'ALENÇON</v>
      </c>
      <c r="B4197">
        <f>VLOOKUP(C4197,Nomen2!$A$1:$E$34,3,0)</f>
        <v>28126</v>
      </c>
      <c r="C4197">
        <v>2826</v>
      </c>
      <c r="D4197" t="s">
        <v>472</v>
      </c>
      <c r="E4197">
        <v>2</v>
      </c>
    </row>
    <row r="4198" spans="1:5">
      <c r="A4198" t="str">
        <f>VLOOKUP(C4198,Nomen2!$A$1:$E$34,2,0)</f>
        <v>BASSIN D'ALENÇON</v>
      </c>
      <c r="B4198">
        <f>VLOOKUP(C4198,Nomen2!$A$1:$E$34,3,0)</f>
        <v>28126</v>
      </c>
      <c r="C4198">
        <v>2826</v>
      </c>
      <c r="D4198" t="s">
        <v>255</v>
      </c>
      <c r="E4198">
        <v>2</v>
      </c>
    </row>
    <row r="4199" spans="1:5">
      <c r="A4199" t="str">
        <f>VLOOKUP(C4199,Nomen2!$A$1:$E$34,2,0)</f>
        <v>BASSIN D'ALENÇON</v>
      </c>
      <c r="B4199">
        <f>VLOOKUP(C4199,Nomen2!$A$1:$E$34,3,0)</f>
        <v>28126</v>
      </c>
      <c r="C4199">
        <v>2826</v>
      </c>
      <c r="D4199" t="s">
        <v>397</v>
      </c>
      <c r="E4199">
        <v>1</v>
      </c>
    </row>
    <row r="4200" spans="1:5">
      <c r="A4200" t="str">
        <f>VLOOKUP(C4200,Nomen2!$A$1:$E$34,2,0)</f>
        <v>BASSIN D'ALENÇON</v>
      </c>
      <c r="B4200">
        <f>VLOOKUP(C4200,Nomen2!$A$1:$E$34,3,0)</f>
        <v>28126</v>
      </c>
      <c r="C4200">
        <v>2826</v>
      </c>
      <c r="D4200" t="s">
        <v>476</v>
      </c>
      <c r="E4200">
        <v>1</v>
      </c>
    </row>
    <row r="4201" spans="1:5">
      <c r="A4201" t="str">
        <f>VLOOKUP(C4201,Nomen2!$A$1:$E$34,2,0)</f>
        <v>BASSIN D'ALENÇON</v>
      </c>
      <c r="B4201">
        <f>VLOOKUP(C4201,Nomen2!$A$1:$E$34,3,0)</f>
        <v>28126</v>
      </c>
      <c r="C4201">
        <v>2826</v>
      </c>
      <c r="D4201" t="s">
        <v>478</v>
      </c>
      <c r="E4201">
        <v>1</v>
      </c>
    </row>
    <row r="4202" spans="1:5">
      <c r="A4202" t="str">
        <f>VLOOKUP(C4202,Nomen2!$A$1:$E$34,2,0)</f>
        <v>BASSIN D'ALENÇON</v>
      </c>
      <c r="B4202">
        <f>VLOOKUP(C4202,Nomen2!$A$1:$E$34,3,0)</f>
        <v>28126</v>
      </c>
      <c r="C4202">
        <v>2826</v>
      </c>
      <c r="D4202" t="s">
        <v>256</v>
      </c>
      <c r="E4202">
        <v>1</v>
      </c>
    </row>
    <row r="4203" spans="1:5">
      <c r="A4203" t="str">
        <f>VLOOKUP(C4203,Nomen2!$A$1:$E$34,2,0)</f>
        <v>BASSIN D'ALENÇON</v>
      </c>
      <c r="B4203">
        <f>VLOOKUP(C4203,Nomen2!$A$1:$E$34,3,0)</f>
        <v>28126</v>
      </c>
      <c r="C4203">
        <v>2826</v>
      </c>
      <c r="D4203" t="s">
        <v>217</v>
      </c>
      <c r="E4203">
        <v>1</v>
      </c>
    </row>
    <row r="4204" spans="1:5">
      <c r="A4204" t="str">
        <f>VLOOKUP(C4204,Nomen2!$A$1:$E$34,2,0)</f>
        <v>BASSIN D'ALENÇON</v>
      </c>
      <c r="B4204">
        <f>VLOOKUP(C4204,Nomen2!$A$1:$E$34,3,0)</f>
        <v>28126</v>
      </c>
      <c r="C4204">
        <v>2826</v>
      </c>
      <c r="D4204" t="s">
        <v>366</v>
      </c>
      <c r="E4204">
        <v>1</v>
      </c>
    </row>
    <row r="4205" spans="1:5">
      <c r="A4205" t="str">
        <f>VLOOKUP(C4205,Nomen2!$A$1:$E$34,2,0)</f>
        <v>BASSIN D'ALENÇON</v>
      </c>
      <c r="B4205">
        <f>VLOOKUP(C4205,Nomen2!$A$1:$E$34,3,0)</f>
        <v>28126</v>
      </c>
      <c r="C4205">
        <v>2826</v>
      </c>
      <c r="D4205" t="s">
        <v>327</v>
      </c>
      <c r="E4205">
        <v>1</v>
      </c>
    </row>
    <row r="4206" spans="1:5">
      <c r="A4206" t="str">
        <f>VLOOKUP(C4206,Nomen2!$A$1:$E$34,2,0)</f>
        <v>BASSIN D'ALENÇON</v>
      </c>
      <c r="B4206">
        <f>VLOOKUP(C4206,Nomen2!$A$1:$E$34,3,0)</f>
        <v>28126</v>
      </c>
      <c r="C4206">
        <v>2826</v>
      </c>
      <c r="D4206" t="s">
        <v>341</v>
      </c>
      <c r="E4206">
        <v>1</v>
      </c>
    </row>
    <row r="4207" spans="1:5">
      <c r="A4207" t="str">
        <f>VLOOKUP(C4207,Nomen2!$A$1:$E$34,2,0)</f>
        <v>BASSIN D'ALENÇON</v>
      </c>
      <c r="B4207">
        <f>VLOOKUP(C4207,Nomen2!$A$1:$E$34,3,0)</f>
        <v>28126</v>
      </c>
      <c r="C4207">
        <v>2826</v>
      </c>
      <c r="D4207" t="s">
        <v>627</v>
      </c>
      <c r="E4207">
        <v>1</v>
      </c>
    </row>
    <row r="4208" spans="1:5">
      <c r="A4208" t="str">
        <f>VLOOKUP(C4208,Nomen2!$A$1:$E$34,2,0)</f>
        <v>BASSIN D'ALENÇON</v>
      </c>
      <c r="B4208">
        <f>VLOOKUP(C4208,Nomen2!$A$1:$E$34,3,0)</f>
        <v>28126</v>
      </c>
      <c r="C4208">
        <v>2826</v>
      </c>
      <c r="D4208" t="s">
        <v>276</v>
      </c>
      <c r="E4208">
        <v>1</v>
      </c>
    </row>
    <row r="4209" spans="1:5">
      <c r="A4209" t="str">
        <f>VLOOKUP(C4209,Nomen2!$A$1:$E$34,2,0)</f>
        <v>BASSIN D'ALENÇON</v>
      </c>
      <c r="B4209">
        <f>VLOOKUP(C4209,Nomen2!$A$1:$E$34,3,0)</f>
        <v>28126</v>
      </c>
      <c r="C4209">
        <v>2826</v>
      </c>
      <c r="D4209" t="s">
        <v>210</v>
      </c>
      <c r="E4209">
        <v>1</v>
      </c>
    </row>
    <row r="4210" spans="1:5">
      <c r="A4210" t="str">
        <f>VLOOKUP(C4210,Nomen2!$A$1:$E$34,2,0)</f>
        <v>BASSIN D'ALENÇON</v>
      </c>
      <c r="B4210">
        <f>VLOOKUP(C4210,Nomen2!$A$1:$E$34,3,0)</f>
        <v>28126</v>
      </c>
      <c r="C4210">
        <v>2826</v>
      </c>
      <c r="D4210" t="s">
        <v>311</v>
      </c>
      <c r="E4210">
        <v>1</v>
      </c>
    </row>
    <row r="4211" spans="1:5">
      <c r="A4211" t="str">
        <f>VLOOKUP(C4211,Nomen2!$A$1:$E$34,2,0)</f>
        <v>BASSIN D'ALENÇON</v>
      </c>
      <c r="B4211">
        <f>VLOOKUP(C4211,Nomen2!$A$1:$E$34,3,0)</f>
        <v>28126</v>
      </c>
      <c r="C4211">
        <v>2826</v>
      </c>
      <c r="D4211" t="s">
        <v>212</v>
      </c>
      <c r="E4211">
        <v>1</v>
      </c>
    </row>
    <row r="4212" spans="1:5">
      <c r="A4212" t="str">
        <f>VLOOKUP(C4212,Nomen2!$A$1:$E$34,2,0)</f>
        <v>BASSIN D'ALENÇON</v>
      </c>
      <c r="B4212">
        <f>VLOOKUP(C4212,Nomen2!$A$1:$E$34,3,0)</f>
        <v>28126</v>
      </c>
      <c r="C4212">
        <v>2826</v>
      </c>
      <c r="D4212" t="s">
        <v>232</v>
      </c>
      <c r="E4212">
        <v>1</v>
      </c>
    </row>
    <row r="4213" spans="1:5">
      <c r="A4213" t="str">
        <f>VLOOKUP(C4213,Nomen2!$A$1:$E$34,2,0)</f>
        <v>BASSIN D'ALENÇON</v>
      </c>
      <c r="B4213">
        <f>VLOOKUP(C4213,Nomen2!$A$1:$E$34,3,0)</f>
        <v>28126</v>
      </c>
      <c r="C4213">
        <v>2826</v>
      </c>
      <c r="D4213" t="s">
        <v>493</v>
      </c>
      <c r="E4213">
        <v>1</v>
      </c>
    </row>
    <row r="4214" spans="1:5">
      <c r="A4214" t="str">
        <f>VLOOKUP(C4214,Nomen2!$A$1:$E$34,2,0)</f>
        <v>BASSIN D'ALENÇON</v>
      </c>
      <c r="B4214">
        <f>VLOOKUP(C4214,Nomen2!$A$1:$E$34,3,0)</f>
        <v>28126</v>
      </c>
      <c r="C4214">
        <v>2826</v>
      </c>
      <c r="D4214" t="s">
        <v>306</v>
      </c>
      <c r="E4214">
        <v>1</v>
      </c>
    </row>
    <row r="4215" spans="1:5">
      <c r="A4215" t="str">
        <f>VLOOKUP(C4215,Nomen2!$A$1:$E$34,2,0)</f>
        <v>BASSIN D'ALENÇON</v>
      </c>
      <c r="B4215">
        <f>VLOOKUP(C4215,Nomen2!$A$1:$E$34,3,0)</f>
        <v>28126</v>
      </c>
      <c r="C4215">
        <v>2826</v>
      </c>
      <c r="D4215" t="s">
        <v>434</v>
      </c>
      <c r="E4215">
        <v>1</v>
      </c>
    </row>
    <row r="4216" spans="1:5">
      <c r="A4216" t="str">
        <f>VLOOKUP(C4216,Nomen2!$A$1:$E$34,2,0)</f>
        <v>BASSIN D'ALENÇON</v>
      </c>
      <c r="B4216">
        <f>VLOOKUP(C4216,Nomen2!$A$1:$E$34,3,0)</f>
        <v>28126</v>
      </c>
      <c r="C4216">
        <v>2826</v>
      </c>
      <c r="D4216" t="s">
        <v>436</v>
      </c>
      <c r="E4216">
        <v>1</v>
      </c>
    </row>
    <row r="4217" spans="1:5">
      <c r="A4217" t="str">
        <f>VLOOKUP(C4217,Nomen2!$A$1:$E$34,2,0)</f>
        <v>BASSIN D'ALENÇON</v>
      </c>
      <c r="B4217">
        <f>VLOOKUP(C4217,Nomen2!$A$1:$E$34,3,0)</f>
        <v>28126</v>
      </c>
      <c r="C4217">
        <v>2826</v>
      </c>
      <c r="D4217" t="s">
        <v>498</v>
      </c>
      <c r="E4217">
        <v>1</v>
      </c>
    </row>
    <row r="4218" spans="1:5">
      <c r="A4218" t="str">
        <f>VLOOKUP(C4218,Nomen2!$A$1:$E$34,2,0)</f>
        <v>BASSIN D'ALENÇON</v>
      </c>
      <c r="B4218">
        <f>VLOOKUP(C4218,Nomen2!$A$1:$E$34,3,0)</f>
        <v>28126</v>
      </c>
      <c r="C4218">
        <v>2826</v>
      </c>
      <c r="D4218" t="s">
        <v>265</v>
      </c>
      <c r="E4218">
        <v>1</v>
      </c>
    </row>
    <row r="4219" spans="1:5">
      <c r="A4219" t="str">
        <f>VLOOKUP(C4219,Nomen2!$A$1:$E$34,2,0)</f>
        <v>BASSIN D'ALENÇON</v>
      </c>
      <c r="B4219">
        <f>VLOOKUP(C4219,Nomen2!$A$1:$E$34,3,0)</f>
        <v>28126</v>
      </c>
      <c r="C4219">
        <v>2826</v>
      </c>
      <c r="D4219" t="s">
        <v>344</v>
      </c>
      <c r="E4219">
        <v>1</v>
      </c>
    </row>
    <row r="4220" spans="1:5">
      <c r="A4220" t="str">
        <f>VLOOKUP(C4220,Nomen2!$A$1:$E$34,2,0)</f>
        <v>BASSIN D'ALENÇON</v>
      </c>
      <c r="B4220">
        <f>VLOOKUP(C4220,Nomen2!$A$1:$E$34,3,0)</f>
        <v>28126</v>
      </c>
      <c r="C4220">
        <v>2826</v>
      </c>
      <c r="D4220" t="s">
        <v>437</v>
      </c>
      <c r="E4220">
        <v>1</v>
      </c>
    </row>
    <row r="4221" spans="1:5">
      <c r="A4221" t="str">
        <f>VLOOKUP(C4221,Nomen2!$A$1:$E$34,2,0)</f>
        <v>BASSIN D'ALENÇON</v>
      </c>
      <c r="B4221">
        <f>VLOOKUP(C4221,Nomen2!$A$1:$E$34,3,0)</f>
        <v>28126</v>
      </c>
      <c r="C4221">
        <v>2826</v>
      </c>
      <c r="D4221" t="s">
        <v>186</v>
      </c>
      <c r="E4221">
        <v>1</v>
      </c>
    </row>
    <row r="4222" spans="1:5">
      <c r="A4222" t="str">
        <f>VLOOKUP(C4222,Nomen2!$A$1:$E$34,2,0)</f>
        <v>BASSIN D'ALENÇON</v>
      </c>
      <c r="B4222">
        <f>VLOOKUP(C4222,Nomen2!$A$1:$E$34,3,0)</f>
        <v>28126</v>
      </c>
      <c r="C4222">
        <v>2826</v>
      </c>
      <c r="D4222" t="s">
        <v>315</v>
      </c>
      <c r="E4222">
        <v>1</v>
      </c>
    </row>
    <row r="4223" spans="1:5">
      <c r="A4223" t="str">
        <f>VLOOKUP(C4223,Nomen2!$A$1:$E$34,2,0)</f>
        <v>BASSIN D'ALENÇON</v>
      </c>
      <c r="B4223">
        <f>VLOOKUP(C4223,Nomen2!$A$1:$E$34,3,0)</f>
        <v>28126</v>
      </c>
      <c r="C4223">
        <v>2826</v>
      </c>
      <c r="D4223" t="s">
        <v>294</v>
      </c>
      <c r="E4223">
        <v>1</v>
      </c>
    </row>
    <row r="4224" spans="1:5">
      <c r="A4224" t="str">
        <f>VLOOKUP(C4224,Nomen2!$A$1:$E$34,2,0)</f>
        <v>BASSIN D'ALENÇON</v>
      </c>
      <c r="B4224">
        <f>VLOOKUP(C4224,Nomen2!$A$1:$E$34,3,0)</f>
        <v>28126</v>
      </c>
      <c r="C4224">
        <v>2826</v>
      </c>
      <c r="D4224" t="s">
        <v>259</v>
      </c>
      <c r="E4224">
        <v>1</v>
      </c>
    </row>
    <row r="4225" spans="1:5">
      <c r="A4225" t="str">
        <f>VLOOKUP(C4225,Nomen2!$A$1:$E$34,2,0)</f>
        <v>BASSIN D'ALENÇON</v>
      </c>
      <c r="B4225">
        <f>VLOOKUP(C4225,Nomen2!$A$1:$E$34,3,0)</f>
        <v>28126</v>
      </c>
      <c r="C4225">
        <v>2826</v>
      </c>
      <c r="D4225" t="s">
        <v>234</v>
      </c>
      <c r="E4225">
        <v>1</v>
      </c>
    </row>
    <row r="4226" spans="1:5">
      <c r="A4226" t="str">
        <f>VLOOKUP(C4226,Nomen2!$A$1:$E$34,2,0)</f>
        <v>BASSIN D'ALENÇON</v>
      </c>
      <c r="B4226">
        <f>VLOOKUP(C4226,Nomen2!$A$1:$E$34,3,0)</f>
        <v>28126</v>
      </c>
      <c r="C4226">
        <v>2826</v>
      </c>
      <c r="D4226" t="s">
        <v>333</v>
      </c>
      <c r="E4226">
        <v>1</v>
      </c>
    </row>
    <row r="4227" spans="1:5">
      <c r="A4227" t="str">
        <f>VLOOKUP(C4227,Nomen2!$A$1:$E$34,2,0)</f>
        <v>BASSIN D'ALENÇON</v>
      </c>
      <c r="B4227">
        <f>VLOOKUP(C4227,Nomen2!$A$1:$E$34,3,0)</f>
        <v>28126</v>
      </c>
      <c r="C4227">
        <v>2826</v>
      </c>
      <c r="D4227" t="s">
        <v>236</v>
      </c>
      <c r="E4227">
        <v>1</v>
      </c>
    </row>
    <row r="4228" spans="1:5">
      <c r="A4228" t="str">
        <f>VLOOKUP(C4228,Nomen2!$A$1:$E$34,2,0)</f>
        <v>BASSIN D'ALENÇON</v>
      </c>
      <c r="B4228">
        <f>VLOOKUP(C4228,Nomen2!$A$1:$E$34,3,0)</f>
        <v>28126</v>
      </c>
      <c r="C4228">
        <v>2826</v>
      </c>
      <c r="D4228" t="s">
        <v>214</v>
      </c>
      <c r="E4228">
        <v>1</v>
      </c>
    </row>
    <row r="4229" spans="1:5">
      <c r="A4229" t="str">
        <f>VLOOKUP(C4229,Nomen2!$A$1:$E$34,2,0)</f>
        <v>BASSIN D'ALENÇON</v>
      </c>
      <c r="B4229">
        <f>VLOOKUP(C4229,Nomen2!$A$1:$E$34,3,0)</f>
        <v>28126</v>
      </c>
      <c r="C4229">
        <v>2826</v>
      </c>
      <c r="D4229" t="s">
        <v>347</v>
      </c>
      <c r="E4229">
        <v>1</v>
      </c>
    </row>
    <row r="4230" spans="1:5">
      <c r="A4230" t="str">
        <f>VLOOKUP(C4230,Nomen2!$A$1:$E$34,2,0)</f>
        <v>BASSIN D'ALENÇON</v>
      </c>
      <c r="B4230">
        <f>VLOOKUP(C4230,Nomen2!$A$1:$E$34,3,0)</f>
        <v>28126</v>
      </c>
      <c r="C4230">
        <v>2826</v>
      </c>
      <c r="D4230" t="s">
        <v>251</v>
      </c>
      <c r="E4230">
        <v>1</v>
      </c>
    </row>
    <row r="4231" spans="1:5">
      <c r="A4231" t="str">
        <f>VLOOKUP(C4231,Nomen2!$A$1:$E$34,2,0)</f>
        <v>BASSIN D'ALENÇON</v>
      </c>
      <c r="B4231">
        <f>VLOOKUP(C4231,Nomen2!$A$1:$E$34,3,0)</f>
        <v>28126</v>
      </c>
      <c r="C4231">
        <v>2826</v>
      </c>
      <c r="D4231" t="s">
        <v>273</v>
      </c>
      <c r="E4231">
        <v>1</v>
      </c>
    </row>
    <row r="4232" spans="1:5">
      <c r="A4232" t="str">
        <f>VLOOKUP(C4232,Nomen2!$A$1:$E$34,2,0)</f>
        <v>BASSIN D'ALENÇON</v>
      </c>
      <c r="B4232">
        <f>VLOOKUP(C4232,Nomen2!$A$1:$E$34,3,0)</f>
        <v>28126</v>
      </c>
      <c r="C4232">
        <v>2826</v>
      </c>
      <c r="D4232" t="s">
        <v>377</v>
      </c>
      <c r="E4232">
        <v>1</v>
      </c>
    </row>
    <row r="4233" spans="1:5">
      <c r="A4233" t="str">
        <f>VLOOKUP(C4233,Nomen2!$A$1:$E$34,2,0)</f>
        <v>BASSIN D'ALENÇON</v>
      </c>
      <c r="B4233">
        <f>VLOOKUP(C4233,Nomen2!$A$1:$E$34,3,0)</f>
        <v>28126</v>
      </c>
      <c r="C4233">
        <v>2826</v>
      </c>
      <c r="D4233" t="s">
        <v>447</v>
      </c>
      <c r="E4233">
        <v>1</v>
      </c>
    </row>
    <row r="4234" spans="1:5">
      <c r="A4234" t="str">
        <f>VLOOKUP(C4234,Nomen2!$A$1:$E$34,2,0)</f>
        <v>BASSIN D'ALENÇON</v>
      </c>
      <c r="B4234">
        <f>VLOOKUP(C4234,Nomen2!$A$1:$E$34,3,0)</f>
        <v>28126</v>
      </c>
      <c r="C4234">
        <v>2826</v>
      </c>
      <c r="D4234" t="s">
        <v>580</v>
      </c>
      <c r="E4234">
        <v>1</v>
      </c>
    </row>
    <row r="4235" spans="1:5">
      <c r="A4235" t="str">
        <f>VLOOKUP(C4235,Nomen2!$A$1:$E$34,2,0)</f>
        <v>BASSIN D'ALENÇON</v>
      </c>
      <c r="B4235">
        <f>VLOOKUP(C4235,Nomen2!$A$1:$E$34,3,0)</f>
        <v>28126</v>
      </c>
      <c r="C4235">
        <v>2826</v>
      </c>
      <c r="D4235" t="s">
        <v>279</v>
      </c>
      <c r="E4235">
        <v>1</v>
      </c>
    </row>
    <row r="4236" spans="1:5">
      <c r="A4236" t="str">
        <f>VLOOKUP(C4236,Nomen2!$A$1:$E$34,2,0)</f>
        <v>BASSIN D'ALENÇON</v>
      </c>
      <c r="B4236">
        <f>VLOOKUP(C4236,Nomen2!$A$1:$E$34,3,0)</f>
        <v>28126</v>
      </c>
      <c r="C4236">
        <v>2826</v>
      </c>
      <c r="D4236" t="s">
        <v>301</v>
      </c>
      <c r="E4236">
        <v>1</v>
      </c>
    </row>
    <row r="4237" spans="1:5">
      <c r="A4237" t="str">
        <f>VLOOKUP(C4237,Nomen2!$A$1:$E$34,2,0)</f>
        <v>BASSIN D'ALENÇON</v>
      </c>
      <c r="B4237">
        <f>VLOOKUP(C4237,Nomen2!$A$1:$E$34,3,0)</f>
        <v>28126</v>
      </c>
      <c r="C4237">
        <v>2826</v>
      </c>
      <c r="D4237" t="s">
        <v>286</v>
      </c>
      <c r="E4237">
        <v>1</v>
      </c>
    </row>
    <row r="4238" spans="1:5">
      <c r="A4238" t="str">
        <f>VLOOKUP(C4238,Nomen2!$A$1:$E$34,2,0)</f>
        <v>BASSIN D'ALENÇON</v>
      </c>
      <c r="B4238">
        <f>VLOOKUP(C4238,Nomen2!$A$1:$E$34,3,0)</f>
        <v>28126</v>
      </c>
      <c r="C4238">
        <v>2826</v>
      </c>
      <c r="D4238" t="s">
        <v>353</v>
      </c>
      <c r="E4238">
        <v>1</v>
      </c>
    </row>
    <row r="4239" spans="1:5">
      <c r="A4239" t="str">
        <f>VLOOKUP(C4239,Nomen2!$A$1:$E$34,2,0)</f>
        <v>BASSIN D'ALENÇON</v>
      </c>
      <c r="B4239">
        <f>VLOOKUP(C4239,Nomen2!$A$1:$E$34,3,0)</f>
        <v>28126</v>
      </c>
      <c r="C4239">
        <v>2826</v>
      </c>
      <c r="D4239" t="s">
        <v>454</v>
      </c>
      <c r="E4239">
        <v>1</v>
      </c>
    </row>
    <row r="4240" spans="1:5">
      <c r="A4240" t="str">
        <f>VLOOKUP(C4240,Nomen2!$A$1:$E$34,2,0)</f>
        <v>BASSIN D'ALENÇON</v>
      </c>
      <c r="B4240">
        <f>VLOOKUP(C4240,Nomen2!$A$1:$E$34,3,0)</f>
        <v>28126</v>
      </c>
      <c r="C4240">
        <v>2826</v>
      </c>
      <c r="D4240" t="s">
        <v>383</v>
      </c>
      <c r="E4240">
        <v>1</v>
      </c>
    </row>
    <row r="4241" spans="1:5">
      <c r="A4241" t="str">
        <f>VLOOKUP(C4241,Nomen2!$A$1:$E$34,2,0)</f>
        <v>BASSIN D'ALENÇON</v>
      </c>
      <c r="B4241">
        <f>VLOOKUP(C4241,Nomen2!$A$1:$E$34,3,0)</f>
        <v>28126</v>
      </c>
      <c r="C4241">
        <v>2826</v>
      </c>
      <c r="D4241" t="s">
        <v>266</v>
      </c>
      <c r="E4241">
        <v>1</v>
      </c>
    </row>
    <row r="4242" spans="1:5">
      <c r="A4242" t="str">
        <f>VLOOKUP(C4242,Nomen2!$A$1:$E$34,2,0)</f>
        <v>BASSIN D'ALENÇON</v>
      </c>
      <c r="B4242">
        <f>VLOOKUP(C4242,Nomen2!$A$1:$E$34,3,0)</f>
        <v>28126</v>
      </c>
      <c r="C4242">
        <v>2826</v>
      </c>
      <c r="D4242" t="s">
        <v>530</v>
      </c>
      <c r="E4242">
        <v>1</v>
      </c>
    </row>
    <row r="4243" spans="1:5">
      <c r="A4243" t="str">
        <f>VLOOKUP(C4243,Nomen2!$A$1:$E$34,2,0)</f>
        <v>BASSIN D'ALENÇON</v>
      </c>
      <c r="B4243">
        <f>VLOOKUP(C4243,Nomen2!$A$1:$E$34,3,0)</f>
        <v>28126</v>
      </c>
      <c r="C4243">
        <v>2826</v>
      </c>
      <c r="D4243" t="s">
        <v>296</v>
      </c>
      <c r="E4243">
        <v>1</v>
      </c>
    </row>
    <row r="4244" spans="1:5">
      <c r="A4244" t="str">
        <f>VLOOKUP(C4244,Nomen2!$A$1:$E$34,2,0)</f>
        <v>BASSIN D'ALENÇON</v>
      </c>
      <c r="B4244">
        <f>VLOOKUP(C4244,Nomen2!$A$1:$E$34,3,0)</f>
        <v>28126</v>
      </c>
      <c r="C4244">
        <v>2826</v>
      </c>
      <c r="D4244" t="s">
        <v>646</v>
      </c>
      <c r="E4244">
        <v>1</v>
      </c>
    </row>
    <row r="4245" spans="1:5">
      <c r="A4245" t="str">
        <f>VLOOKUP(C4245,Nomen2!$A$1:$E$34,2,0)</f>
        <v>BASSIN D'ALENÇON</v>
      </c>
      <c r="B4245">
        <f>VLOOKUP(C4245,Nomen2!$A$1:$E$34,3,0)</f>
        <v>28126</v>
      </c>
      <c r="C4245">
        <v>2826</v>
      </c>
      <c r="D4245" t="s">
        <v>288</v>
      </c>
      <c r="E4245">
        <v>1</v>
      </c>
    </row>
    <row r="4246" spans="1:5">
      <c r="A4246" t="str">
        <f>VLOOKUP(C4246,Nomen2!$A$1:$E$34,2,0)</f>
        <v>BASSIN D'ALENÇON</v>
      </c>
      <c r="B4246">
        <f>VLOOKUP(C4246,Nomen2!$A$1:$E$34,3,0)</f>
        <v>28126</v>
      </c>
      <c r="C4246">
        <v>2826</v>
      </c>
      <c r="D4246" t="s">
        <v>253</v>
      </c>
      <c r="E4246">
        <v>1</v>
      </c>
    </row>
    <row r="4247" spans="1:5">
      <c r="A4247" t="str">
        <f>VLOOKUP(C4247,Nomen2!$A$1:$E$34,2,0)</f>
        <v>BASSIN D'ALENÇON</v>
      </c>
      <c r="B4247">
        <f>VLOOKUP(C4247,Nomen2!$A$1:$E$34,3,0)</f>
        <v>28126</v>
      </c>
      <c r="C4247">
        <v>2826</v>
      </c>
      <c r="D4247" t="s">
        <v>537</v>
      </c>
      <c r="E4247">
        <v>1</v>
      </c>
    </row>
    <row r="4248" spans="1:5">
      <c r="A4248" t="str">
        <f>VLOOKUP(C4248,Nomen2!$A$1:$E$34,2,0)</f>
        <v>BASSIN D'ALENÇON</v>
      </c>
      <c r="B4248">
        <f>VLOOKUP(C4248,Nomen2!$A$1:$E$34,3,0)</f>
        <v>28126</v>
      </c>
      <c r="C4248">
        <v>2826</v>
      </c>
      <c r="D4248" t="s">
        <v>284</v>
      </c>
      <c r="E4248">
        <v>1</v>
      </c>
    </row>
    <row r="4249" spans="1:5">
      <c r="A4249" t="str">
        <f>VLOOKUP(C4249,Nomen2!$A$1:$E$34,2,0)</f>
        <v>BASSIN D'ALENÇON</v>
      </c>
      <c r="B4249">
        <f>VLOOKUP(C4249,Nomen2!$A$1:$E$34,3,0)</f>
        <v>28126</v>
      </c>
      <c r="C4249">
        <v>2826</v>
      </c>
      <c r="D4249" t="s">
        <v>289</v>
      </c>
      <c r="E4249">
        <v>1</v>
      </c>
    </row>
    <row r="4250" spans="1:5">
      <c r="A4250" t="str">
        <f>VLOOKUP(C4250,Nomen2!$A$1:$E$34,2,0)</f>
        <v>BASSIN D'ALENÇON</v>
      </c>
      <c r="B4250">
        <f>VLOOKUP(C4250,Nomen2!$A$1:$E$34,3,0)</f>
        <v>28126</v>
      </c>
      <c r="C4250">
        <v>2826</v>
      </c>
      <c r="D4250" t="s">
        <v>220</v>
      </c>
      <c r="E4250">
        <v>1</v>
      </c>
    </row>
    <row r="4251" spans="1:5">
      <c r="A4251" t="str">
        <f>VLOOKUP(C4251,Nomen2!$A$1:$E$34,2,0)</f>
        <v>BASSIN D'ALENÇON</v>
      </c>
      <c r="B4251">
        <f>VLOOKUP(C4251,Nomen2!$A$1:$E$34,3,0)</f>
        <v>28126</v>
      </c>
      <c r="C4251">
        <v>2826</v>
      </c>
      <c r="D4251" t="s">
        <v>413</v>
      </c>
      <c r="E4251">
        <v>1</v>
      </c>
    </row>
    <row r="4252" spans="1:5">
      <c r="A4252" t="str">
        <f>VLOOKUP(C4252,Nomen2!$A$1:$E$34,2,0)</f>
        <v>BASSIN D'ALENÇON</v>
      </c>
      <c r="B4252">
        <f>VLOOKUP(C4252,Nomen2!$A$1:$E$34,3,0)</f>
        <v>28126</v>
      </c>
      <c r="C4252">
        <v>2826</v>
      </c>
      <c r="D4252" t="s">
        <v>211</v>
      </c>
      <c r="E4252">
        <v>1</v>
      </c>
    </row>
    <row r="4253" spans="1:5">
      <c r="A4253" t="str">
        <f>VLOOKUP(C4253,Nomen2!$A$1:$E$34,2,0)</f>
        <v>BASSIN D'ALENÇON</v>
      </c>
      <c r="B4253">
        <f>VLOOKUP(C4253,Nomen2!$A$1:$E$34,3,0)</f>
        <v>28126</v>
      </c>
      <c r="C4253">
        <v>2826</v>
      </c>
      <c r="D4253" t="s">
        <v>392</v>
      </c>
      <c r="E4253">
        <v>1</v>
      </c>
    </row>
    <row r="4254" spans="1:5">
      <c r="A4254" t="str">
        <f>VLOOKUP(C4254,Nomen2!$A$1:$E$34,2,0)</f>
        <v>BASSIN D'ALENÇON</v>
      </c>
      <c r="B4254">
        <f>VLOOKUP(C4254,Nomen2!$A$1:$E$34,3,0)</f>
        <v>28126</v>
      </c>
      <c r="C4254">
        <v>2826</v>
      </c>
      <c r="D4254" t="s">
        <v>243</v>
      </c>
      <c r="E4254">
        <v>1</v>
      </c>
    </row>
    <row r="4255" spans="1:5">
      <c r="A4255" t="str">
        <f>VLOOKUP(C4255,Nomen2!$A$1:$E$34,2,0)</f>
        <v>BASSIN D'ALENÇON</v>
      </c>
      <c r="B4255">
        <f>VLOOKUP(C4255,Nomen2!$A$1:$E$34,3,0)</f>
        <v>28126</v>
      </c>
      <c r="C4255">
        <v>2826</v>
      </c>
      <c r="D4255" t="s">
        <v>362</v>
      </c>
      <c r="E4255">
        <v>1</v>
      </c>
    </row>
    <row r="4256" spans="1:5">
      <c r="A4256" t="str">
        <f>VLOOKUP(C4256,Nomen2!$A$1:$E$34,2,0)</f>
        <v>BASSIN D'ALENÇON</v>
      </c>
      <c r="B4256">
        <f>VLOOKUP(C4256,Nomen2!$A$1:$E$34,3,0)</f>
        <v>28126</v>
      </c>
      <c r="C4256">
        <v>2826</v>
      </c>
      <c r="D4256" t="s">
        <v>305</v>
      </c>
      <c r="E4256">
        <v>1</v>
      </c>
    </row>
    <row r="4257" spans="1:5">
      <c r="A4257" t="str">
        <f>VLOOKUP(C4257,Nomen2!$A$1:$E$34,2,0)</f>
        <v>BASSIN D'ALENÇON</v>
      </c>
      <c r="B4257">
        <f>VLOOKUP(C4257,Nomen2!$A$1:$E$34,3,0)</f>
        <v>28126</v>
      </c>
      <c r="C4257">
        <v>2826</v>
      </c>
      <c r="D4257" t="s">
        <v>338</v>
      </c>
      <c r="E4257">
        <v>1</v>
      </c>
    </row>
    <row r="4258" spans="1:5">
      <c r="A4258" t="str">
        <f>VLOOKUP(C4258,Nomen2!$A$1:$E$34,2,0)</f>
        <v>BASSIN D'ALENÇON</v>
      </c>
      <c r="B4258">
        <f>VLOOKUP(C4258,Nomen2!$A$1:$E$34,3,0)</f>
        <v>28126</v>
      </c>
      <c r="C4258">
        <v>2826</v>
      </c>
      <c r="D4258" t="s">
        <v>206</v>
      </c>
      <c r="E4258">
        <v>1</v>
      </c>
    </row>
    <row r="4259" spans="1:5">
      <c r="A4259" t="str">
        <f>VLOOKUP(C4259,Nomen2!$A$1:$E$34,2,0)</f>
        <v>BASSIN D'ALENÇON</v>
      </c>
      <c r="B4259">
        <f>VLOOKUP(C4259,Nomen2!$A$1:$E$34,3,0)</f>
        <v>28126</v>
      </c>
      <c r="C4259">
        <v>2826</v>
      </c>
      <c r="D4259" t="s">
        <v>263</v>
      </c>
      <c r="E4259">
        <v>0</v>
      </c>
    </row>
    <row r="4260" spans="1:5">
      <c r="A4260" t="str">
        <f>VLOOKUP(C4260,Nomen2!$A$1:$E$34,2,0)</f>
        <v>BASSIN D'ALENÇON</v>
      </c>
      <c r="B4260">
        <f>VLOOKUP(C4260,Nomen2!$A$1:$E$34,3,0)</f>
        <v>28126</v>
      </c>
      <c r="C4260">
        <v>2826</v>
      </c>
      <c r="D4260" t="s">
        <v>401</v>
      </c>
      <c r="E4260">
        <v>0</v>
      </c>
    </row>
    <row r="4261" spans="1:5">
      <c r="A4261" t="str">
        <f>VLOOKUP(C4261,Nomen2!$A$1:$E$34,2,0)</f>
        <v>BASSIN D'ALENÇON</v>
      </c>
      <c r="B4261">
        <f>VLOOKUP(C4261,Nomen2!$A$1:$E$34,3,0)</f>
        <v>28126</v>
      </c>
      <c r="C4261">
        <v>2826</v>
      </c>
      <c r="D4261" t="s">
        <v>349</v>
      </c>
      <c r="E4261">
        <v>0</v>
      </c>
    </row>
    <row r="4262" spans="1:5">
      <c r="A4262" t="str">
        <f>VLOOKUP(C4262,Nomen2!$A$1:$E$34,2,0)</f>
        <v>BASSIN D'ARGENTAN</v>
      </c>
      <c r="B4262">
        <f>VLOOKUP(C4262,Nomen2!$A$1:$E$34,3,0)</f>
        <v>28127</v>
      </c>
      <c r="C4262">
        <v>2827</v>
      </c>
      <c r="D4262" t="s">
        <v>175</v>
      </c>
      <c r="E4262">
        <v>27</v>
      </c>
    </row>
    <row r="4263" spans="1:5">
      <c r="A4263" t="str">
        <f>VLOOKUP(C4263,Nomen2!$A$1:$E$34,2,0)</f>
        <v>BASSIN D'ARGENTAN</v>
      </c>
      <c r="B4263">
        <f>VLOOKUP(C4263,Nomen2!$A$1:$E$34,3,0)</f>
        <v>28127</v>
      </c>
      <c r="C4263">
        <v>2827</v>
      </c>
      <c r="D4263" t="s">
        <v>183</v>
      </c>
      <c r="E4263">
        <v>21</v>
      </c>
    </row>
    <row r="4264" spans="1:5">
      <c r="A4264" t="str">
        <f>VLOOKUP(C4264,Nomen2!$A$1:$E$34,2,0)</f>
        <v>BASSIN D'ARGENTAN</v>
      </c>
      <c r="B4264">
        <f>VLOOKUP(C4264,Nomen2!$A$1:$E$34,3,0)</f>
        <v>28127</v>
      </c>
      <c r="C4264">
        <v>2827</v>
      </c>
      <c r="D4264" t="s">
        <v>199</v>
      </c>
      <c r="E4264">
        <v>13</v>
      </c>
    </row>
    <row r="4265" spans="1:5">
      <c r="A4265" t="str">
        <f>VLOOKUP(C4265,Nomen2!$A$1:$E$34,2,0)</f>
        <v>BASSIN D'ARGENTAN</v>
      </c>
      <c r="B4265">
        <f>VLOOKUP(C4265,Nomen2!$A$1:$E$34,3,0)</f>
        <v>28127</v>
      </c>
      <c r="C4265">
        <v>2827</v>
      </c>
      <c r="D4265" t="s">
        <v>184</v>
      </c>
      <c r="E4265">
        <v>12</v>
      </c>
    </row>
    <row r="4266" spans="1:5">
      <c r="A4266" t="str">
        <f>VLOOKUP(C4266,Nomen2!$A$1:$E$34,2,0)</f>
        <v>BASSIN D'ARGENTAN</v>
      </c>
      <c r="B4266">
        <f>VLOOKUP(C4266,Nomen2!$A$1:$E$34,3,0)</f>
        <v>28127</v>
      </c>
      <c r="C4266">
        <v>2827</v>
      </c>
      <c r="D4266" t="s">
        <v>185</v>
      </c>
      <c r="E4266">
        <v>11</v>
      </c>
    </row>
    <row r="4267" spans="1:5">
      <c r="A4267" t="str">
        <f>VLOOKUP(C4267,Nomen2!$A$1:$E$34,2,0)</f>
        <v>BASSIN D'ARGENTAN</v>
      </c>
      <c r="B4267">
        <f>VLOOKUP(C4267,Nomen2!$A$1:$E$34,3,0)</f>
        <v>28127</v>
      </c>
      <c r="C4267">
        <v>2827</v>
      </c>
      <c r="D4267" t="s">
        <v>188</v>
      </c>
      <c r="E4267">
        <v>10</v>
      </c>
    </row>
    <row r="4268" spans="1:5">
      <c r="A4268" t="str">
        <f>VLOOKUP(C4268,Nomen2!$A$1:$E$34,2,0)</f>
        <v>BASSIN D'ARGENTAN</v>
      </c>
      <c r="B4268">
        <f>VLOOKUP(C4268,Nomen2!$A$1:$E$34,3,0)</f>
        <v>28127</v>
      </c>
      <c r="C4268">
        <v>2827</v>
      </c>
      <c r="D4268" t="s">
        <v>193</v>
      </c>
      <c r="E4268">
        <v>7</v>
      </c>
    </row>
    <row r="4269" spans="1:5">
      <c r="A4269" t="str">
        <f>VLOOKUP(C4269,Nomen2!$A$1:$E$34,2,0)</f>
        <v>BASSIN D'ARGENTAN</v>
      </c>
      <c r="B4269">
        <f>VLOOKUP(C4269,Nomen2!$A$1:$E$34,3,0)</f>
        <v>28127</v>
      </c>
      <c r="C4269">
        <v>2827</v>
      </c>
      <c r="D4269" t="s">
        <v>178</v>
      </c>
      <c r="E4269">
        <v>7</v>
      </c>
    </row>
    <row r="4270" spans="1:5">
      <c r="A4270" t="str">
        <f>VLOOKUP(C4270,Nomen2!$A$1:$E$34,2,0)</f>
        <v>BASSIN D'ARGENTAN</v>
      </c>
      <c r="B4270">
        <f>VLOOKUP(C4270,Nomen2!$A$1:$E$34,3,0)</f>
        <v>28127</v>
      </c>
      <c r="C4270">
        <v>2827</v>
      </c>
      <c r="D4270" t="s">
        <v>268</v>
      </c>
      <c r="E4270">
        <v>6</v>
      </c>
    </row>
    <row r="4271" spans="1:5">
      <c r="A4271" t="str">
        <f>VLOOKUP(C4271,Nomen2!$A$1:$E$34,2,0)</f>
        <v>BASSIN D'ARGENTAN</v>
      </c>
      <c r="B4271">
        <f>VLOOKUP(C4271,Nomen2!$A$1:$E$34,3,0)</f>
        <v>28127</v>
      </c>
      <c r="C4271">
        <v>2827</v>
      </c>
      <c r="D4271" t="s">
        <v>181</v>
      </c>
      <c r="E4271">
        <v>6</v>
      </c>
    </row>
    <row r="4272" spans="1:5">
      <c r="A4272" t="str">
        <f>VLOOKUP(C4272,Nomen2!$A$1:$E$34,2,0)</f>
        <v>BASSIN D'ARGENTAN</v>
      </c>
      <c r="B4272">
        <f>VLOOKUP(C4272,Nomen2!$A$1:$E$34,3,0)</f>
        <v>28127</v>
      </c>
      <c r="C4272">
        <v>2827</v>
      </c>
      <c r="D4272" t="s">
        <v>177</v>
      </c>
      <c r="E4272">
        <v>6</v>
      </c>
    </row>
    <row r="4273" spans="1:5">
      <c r="A4273" t="str">
        <f>VLOOKUP(C4273,Nomen2!$A$1:$E$34,2,0)</f>
        <v>BASSIN D'ARGENTAN</v>
      </c>
      <c r="B4273">
        <f>VLOOKUP(C4273,Nomen2!$A$1:$E$34,3,0)</f>
        <v>28127</v>
      </c>
      <c r="C4273">
        <v>2827</v>
      </c>
      <c r="D4273" t="s">
        <v>187</v>
      </c>
      <c r="E4273">
        <v>6</v>
      </c>
    </row>
    <row r="4274" spans="1:5">
      <c r="A4274" t="str">
        <f>VLOOKUP(C4274,Nomen2!$A$1:$E$34,2,0)</f>
        <v>BASSIN D'ARGENTAN</v>
      </c>
      <c r="B4274">
        <f>VLOOKUP(C4274,Nomen2!$A$1:$E$34,3,0)</f>
        <v>28127</v>
      </c>
      <c r="C4274">
        <v>2827</v>
      </c>
      <c r="D4274" t="s">
        <v>273</v>
      </c>
      <c r="E4274">
        <v>6</v>
      </c>
    </row>
    <row r="4275" spans="1:5">
      <c r="A4275" t="str">
        <f>VLOOKUP(C4275,Nomen2!$A$1:$E$34,2,0)</f>
        <v>BASSIN D'ARGENTAN</v>
      </c>
      <c r="B4275">
        <f>VLOOKUP(C4275,Nomen2!$A$1:$E$34,3,0)</f>
        <v>28127</v>
      </c>
      <c r="C4275">
        <v>2827</v>
      </c>
      <c r="D4275" t="s">
        <v>179</v>
      </c>
      <c r="E4275">
        <v>6</v>
      </c>
    </row>
    <row r="4276" spans="1:5">
      <c r="A4276" t="str">
        <f>VLOOKUP(C4276,Nomen2!$A$1:$E$34,2,0)</f>
        <v>BASSIN D'ARGENTAN</v>
      </c>
      <c r="B4276">
        <f>VLOOKUP(C4276,Nomen2!$A$1:$E$34,3,0)</f>
        <v>28127</v>
      </c>
      <c r="C4276">
        <v>2827</v>
      </c>
      <c r="D4276" t="s">
        <v>190</v>
      </c>
      <c r="E4276">
        <v>5</v>
      </c>
    </row>
    <row r="4277" spans="1:5">
      <c r="A4277" t="str">
        <f>VLOOKUP(C4277,Nomen2!$A$1:$E$34,2,0)</f>
        <v>BASSIN D'ARGENTAN</v>
      </c>
      <c r="B4277">
        <f>VLOOKUP(C4277,Nomen2!$A$1:$E$34,3,0)</f>
        <v>28127</v>
      </c>
      <c r="C4277">
        <v>2827</v>
      </c>
      <c r="D4277" t="s">
        <v>176</v>
      </c>
      <c r="E4277">
        <v>5</v>
      </c>
    </row>
    <row r="4278" spans="1:5">
      <c r="A4278" t="str">
        <f>VLOOKUP(C4278,Nomen2!$A$1:$E$34,2,0)</f>
        <v>BASSIN D'ARGENTAN</v>
      </c>
      <c r="B4278">
        <f>VLOOKUP(C4278,Nomen2!$A$1:$E$34,3,0)</f>
        <v>28127</v>
      </c>
      <c r="C4278">
        <v>2827</v>
      </c>
      <c r="D4278" t="s">
        <v>186</v>
      </c>
      <c r="E4278">
        <v>4</v>
      </c>
    </row>
    <row r="4279" spans="1:5">
      <c r="A4279" t="str">
        <f>VLOOKUP(C4279,Nomen2!$A$1:$E$34,2,0)</f>
        <v>BASSIN D'ARGENTAN</v>
      </c>
      <c r="B4279">
        <f>VLOOKUP(C4279,Nomen2!$A$1:$E$34,3,0)</f>
        <v>28127</v>
      </c>
      <c r="C4279">
        <v>2827</v>
      </c>
      <c r="D4279" t="s">
        <v>192</v>
      </c>
      <c r="E4279">
        <v>4</v>
      </c>
    </row>
    <row r="4280" spans="1:5">
      <c r="A4280" t="str">
        <f>VLOOKUP(C4280,Nomen2!$A$1:$E$34,2,0)</f>
        <v>BASSIN D'ARGENTAN</v>
      </c>
      <c r="B4280">
        <f>VLOOKUP(C4280,Nomen2!$A$1:$E$34,3,0)</f>
        <v>28127</v>
      </c>
      <c r="C4280">
        <v>2827</v>
      </c>
      <c r="D4280" t="s">
        <v>251</v>
      </c>
      <c r="E4280">
        <v>4</v>
      </c>
    </row>
    <row r="4281" spans="1:5">
      <c r="A4281" t="str">
        <f>VLOOKUP(C4281,Nomen2!$A$1:$E$34,2,0)</f>
        <v>BASSIN D'ARGENTAN</v>
      </c>
      <c r="B4281">
        <f>VLOOKUP(C4281,Nomen2!$A$1:$E$34,3,0)</f>
        <v>28127</v>
      </c>
      <c r="C4281">
        <v>2827</v>
      </c>
      <c r="D4281" t="s">
        <v>195</v>
      </c>
      <c r="E4281">
        <v>4</v>
      </c>
    </row>
    <row r="4282" spans="1:5">
      <c r="A4282" t="str">
        <f>VLOOKUP(C4282,Nomen2!$A$1:$E$34,2,0)</f>
        <v>BASSIN D'ARGENTAN</v>
      </c>
      <c r="B4282">
        <f>VLOOKUP(C4282,Nomen2!$A$1:$E$34,3,0)</f>
        <v>28127</v>
      </c>
      <c r="C4282">
        <v>2827</v>
      </c>
      <c r="D4282" t="s">
        <v>291</v>
      </c>
      <c r="E4282">
        <v>4</v>
      </c>
    </row>
    <row r="4283" spans="1:5">
      <c r="A4283" t="str">
        <f>VLOOKUP(C4283,Nomen2!$A$1:$E$34,2,0)</f>
        <v>BASSIN D'ARGENTAN</v>
      </c>
      <c r="B4283">
        <f>VLOOKUP(C4283,Nomen2!$A$1:$E$34,3,0)</f>
        <v>28127</v>
      </c>
      <c r="C4283">
        <v>2827</v>
      </c>
      <c r="D4283" t="s">
        <v>221</v>
      </c>
      <c r="E4283">
        <v>4</v>
      </c>
    </row>
    <row r="4284" spans="1:5">
      <c r="A4284" t="str">
        <f>VLOOKUP(C4284,Nomen2!$A$1:$E$34,2,0)</f>
        <v>BASSIN D'ARGENTAN</v>
      </c>
      <c r="B4284">
        <f>VLOOKUP(C4284,Nomen2!$A$1:$E$34,3,0)</f>
        <v>28127</v>
      </c>
      <c r="C4284">
        <v>2827</v>
      </c>
      <c r="D4284" t="s">
        <v>196</v>
      </c>
      <c r="E4284">
        <v>3</v>
      </c>
    </row>
    <row r="4285" spans="1:5">
      <c r="A4285" t="str">
        <f>VLOOKUP(C4285,Nomen2!$A$1:$E$34,2,0)</f>
        <v>BASSIN D'ARGENTAN</v>
      </c>
      <c r="B4285">
        <f>VLOOKUP(C4285,Nomen2!$A$1:$E$34,3,0)</f>
        <v>28127</v>
      </c>
      <c r="C4285">
        <v>2827</v>
      </c>
      <c r="D4285" t="s">
        <v>292</v>
      </c>
      <c r="E4285">
        <v>3</v>
      </c>
    </row>
    <row r="4286" spans="1:5">
      <c r="A4286" t="str">
        <f>VLOOKUP(C4286,Nomen2!$A$1:$E$34,2,0)</f>
        <v>BASSIN D'ARGENTAN</v>
      </c>
      <c r="B4286">
        <f>VLOOKUP(C4286,Nomen2!$A$1:$E$34,3,0)</f>
        <v>28127</v>
      </c>
      <c r="C4286">
        <v>2827</v>
      </c>
      <c r="D4286" t="s">
        <v>223</v>
      </c>
      <c r="E4286">
        <v>3</v>
      </c>
    </row>
    <row r="4287" spans="1:5">
      <c r="A4287" t="str">
        <f>VLOOKUP(C4287,Nomen2!$A$1:$E$34,2,0)</f>
        <v>BASSIN D'ARGENTAN</v>
      </c>
      <c r="B4287">
        <f>VLOOKUP(C4287,Nomen2!$A$1:$E$34,3,0)</f>
        <v>28127</v>
      </c>
      <c r="C4287">
        <v>2827</v>
      </c>
      <c r="D4287" t="s">
        <v>191</v>
      </c>
      <c r="E4287">
        <v>3</v>
      </c>
    </row>
    <row r="4288" spans="1:5">
      <c r="A4288" t="str">
        <f>VLOOKUP(C4288,Nomen2!$A$1:$E$34,2,0)</f>
        <v>BASSIN D'ARGENTAN</v>
      </c>
      <c r="B4288">
        <f>VLOOKUP(C4288,Nomen2!$A$1:$E$34,3,0)</f>
        <v>28127</v>
      </c>
      <c r="C4288">
        <v>2827</v>
      </c>
      <c r="D4288" t="s">
        <v>189</v>
      </c>
      <c r="E4288">
        <v>3</v>
      </c>
    </row>
    <row r="4289" spans="1:5">
      <c r="A4289" t="str">
        <f>VLOOKUP(C4289,Nomen2!$A$1:$E$34,2,0)</f>
        <v>BASSIN D'ARGENTAN</v>
      </c>
      <c r="B4289">
        <f>VLOOKUP(C4289,Nomen2!$A$1:$E$34,3,0)</f>
        <v>28127</v>
      </c>
      <c r="C4289">
        <v>2827</v>
      </c>
      <c r="D4289" t="s">
        <v>385</v>
      </c>
      <c r="E4289">
        <v>3</v>
      </c>
    </row>
    <row r="4290" spans="1:5">
      <c r="A4290" t="str">
        <f>VLOOKUP(C4290,Nomen2!$A$1:$E$34,2,0)</f>
        <v>BASSIN D'ARGENTAN</v>
      </c>
      <c r="B4290">
        <f>VLOOKUP(C4290,Nomen2!$A$1:$E$34,3,0)</f>
        <v>28127</v>
      </c>
      <c r="C4290">
        <v>2827</v>
      </c>
      <c r="D4290" t="s">
        <v>182</v>
      </c>
      <c r="E4290">
        <v>3</v>
      </c>
    </row>
    <row r="4291" spans="1:5">
      <c r="A4291" t="str">
        <f>VLOOKUP(C4291,Nomen2!$A$1:$E$34,2,0)</f>
        <v>BASSIN D'ARGENTAN</v>
      </c>
      <c r="B4291">
        <f>VLOOKUP(C4291,Nomen2!$A$1:$E$34,3,0)</f>
        <v>28127</v>
      </c>
      <c r="C4291">
        <v>2827</v>
      </c>
      <c r="D4291" t="s">
        <v>229</v>
      </c>
      <c r="E4291">
        <v>3</v>
      </c>
    </row>
    <row r="4292" spans="1:5">
      <c r="A4292" t="str">
        <f>VLOOKUP(C4292,Nomen2!$A$1:$E$34,2,0)</f>
        <v>BASSIN D'ARGENTAN</v>
      </c>
      <c r="B4292">
        <f>VLOOKUP(C4292,Nomen2!$A$1:$E$34,3,0)</f>
        <v>28127</v>
      </c>
      <c r="C4292">
        <v>2827</v>
      </c>
      <c r="D4292" t="s">
        <v>198</v>
      </c>
      <c r="E4292">
        <v>3</v>
      </c>
    </row>
    <row r="4293" spans="1:5">
      <c r="A4293" t="str">
        <f>VLOOKUP(C4293,Nomen2!$A$1:$E$34,2,0)</f>
        <v>BASSIN D'ARGENTAN</v>
      </c>
      <c r="B4293">
        <f>VLOOKUP(C4293,Nomen2!$A$1:$E$34,3,0)</f>
        <v>28127</v>
      </c>
      <c r="C4293">
        <v>2827</v>
      </c>
      <c r="D4293" t="s">
        <v>180</v>
      </c>
      <c r="E4293">
        <v>3</v>
      </c>
    </row>
    <row r="4294" spans="1:5">
      <c r="A4294" t="str">
        <f>VLOOKUP(C4294,Nomen2!$A$1:$E$34,2,0)</f>
        <v>BASSIN D'ARGENTAN</v>
      </c>
      <c r="B4294">
        <f>VLOOKUP(C4294,Nomen2!$A$1:$E$34,3,0)</f>
        <v>28127</v>
      </c>
      <c r="C4294">
        <v>2827</v>
      </c>
      <c r="D4294" t="s">
        <v>206</v>
      </c>
      <c r="E4294">
        <v>3</v>
      </c>
    </row>
    <row r="4295" spans="1:5">
      <c r="A4295" t="str">
        <f>VLOOKUP(C4295,Nomen2!$A$1:$E$34,2,0)</f>
        <v>BASSIN D'ARGENTAN</v>
      </c>
      <c r="B4295">
        <f>VLOOKUP(C4295,Nomen2!$A$1:$E$34,3,0)</f>
        <v>28127</v>
      </c>
      <c r="C4295">
        <v>2827</v>
      </c>
      <c r="D4295" t="s">
        <v>255</v>
      </c>
      <c r="E4295">
        <v>3</v>
      </c>
    </row>
    <row r="4296" spans="1:5">
      <c r="A4296" t="str">
        <f>VLOOKUP(C4296,Nomen2!$A$1:$E$34,2,0)</f>
        <v>BASSIN D'ARGENTAN</v>
      </c>
      <c r="B4296">
        <f>VLOOKUP(C4296,Nomen2!$A$1:$E$34,3,0)</f>
        <v>28127</v>
      </c>
      <c r="C4296">
        <v>2827</v>
      </c>
      <c r="D4296" t="s">
        <v>424</v>
      </c>
      <c r="E4296">
        <v>2</v>
      </c>
    </row>
    <row r="4297" spans="1:5">
      <c r="A4297" t="str">
        <f>VLOOKUP(C4297,Nomen2!$A$1:$E$34,2,0)</f>
        <v>BASSIN D'ARGENTAN</v>
      </c>
      <c r="B4297">
        <f>VLOOKUP(C4297,Nomen2!$A$1:$E$34,3,0)</f>
        <v>28127</v>
      </c>
      <c r="C4297">
        <v>2827</v>
      </c>
      <c r="D4297" t="s">
        <v>217</v>
      </c>
      <c r="E4297">
        <v>2</v>
      </c>
    </row>
    <row r="4298" spans="1:5">
      <c r="A4298" t="str">
        <f>VLOOKUP(C4298,Nomen2!$A$1:$E$34,2,0)</f>
        <v>BASSIN D'ARGENTAN</v>
      </c>
      <c r="B4298">
        <f>VLOOKUP(C4298,Nomen2!$A$1:$E$34,3,0)</f>
        <v>28127</v>
      </c>
      <c r="C4298">
        <v>2827</v>
      </c>
      <c r="D4298" t="s">
        <v>276</v>
      </c>
      <c r="E4298">
        <v>2</v>
      </c>
    </row>
    <row r="4299" spans="1:5">
      <c r="A4299" t="str">
        <f>VLOOKUP(C4299,Nomen2!$A$1:$E$34,2,0)</f>
        <v>BASSIN D'ARGENTAN</v>
      </c>
      <c r="B4299">
        <f>VLOOKUP(C4299,Nomen2!$A$1:$E$34,3,0)</f>
        <v>28127</v>
      </c>
      <c r="C4299">
        <v>2827</v>
      </c>
      <c r="D4299" t="s">
        <v>204</v>
      </c>
      <c r="E4299">
        <v>2</v>
      </c>
    </row>
    <row r="4300" spans="1:5">
      <c r="A4300" t="str">
        <f>VLOOKUP(C4300,Nomen2!$A$1:$E$34,2,0)</f>
        <v>BASSIN D'ARGENTAN</v>
      </c>
      <c r="B4300">
        <f>VLOOKUP(C4300,Nomen2!$A$1:$E$34,3,0)</f>
        <v>28127</v>
      </c>
      <c r="C4300">
        <v>2827</v>
      </c>
      <c r="D4300" t="s">
        <v>288</v>
      </c>
      <c r="E4300">
        <v>2</v>
      </c>
    </row>
    <row r="4301" spans="1:5">
      <c r="A4301" t="str">
        <f>VLOOKUP(C4301,Nomen2!$A$1:$E$34,2,0)</f>
        <v>BASSIN D'ARGENTAN</v>
      </c>
      <c r="B4301">
        <f>VLOOKUP(C4301,Nomen2!$A$1:$E$34,3,0)</f>
        <v>28127</v>
      </c>
      <c r="C4301">
        <v>2827</v>
      </c>
      <c r="D4301" t="s">
        <v>216</v>
      </c>
      <c r="E4301">
        <v>2</v>
      </c>
    </row>
    <row r="4302" spans="1:5">
      <c r="A4302" t="str">
        <f>VLOOKUP(C4302,Nomen2!$A$1:$E$34,2,0)</f>
        <v>BASSIN D'ARGENTAN</v>
      </c>
      <c r="B4302">
        <f>VLOOKUP(C4302,Nomen2!$A$1:$E$34,3,0)</f>
        <v>28127</v>
      </c>
      <c r="C4302">
        <v>2827</v>
      </c>
      <c r="D4302" t="s">
        <v>257</v>
      </c>
      <c r="E4302">
        <v>1</v>
      </c>
    </row>
    <row r="4303" spans="1:5">
      <c r="A4303" t="str">
        <f>VLOOKUP(C4303,Nomen2!$A$1:$E$34,2,0)</f>
        <v>BASSIN D'ARGENTAN</v>
      </c>
      <c r="B4303">
        <f>VLOOKUP(C4303,Nomen2!$A$1:$E$34,3,0)</f>
        <v>28127</v>
      </c>
      <c r="C4303">
        <v>2827</v>
      </c>
      <c r="D4303" t="s">
        <v>340</v>
      </c>
      <c r="E4303">
        <v>1</v>
      </c>
    </row>
    <row r="4304" spans="1:5">
      <c r="A4304" t="str">
        <f>VLOOKUP(C4304,Nomen2!$A$1:$E$34,2,0)</f>
        <v>BASSIN D'ARGENTAN</v>
      </c>
      <c r="B4304">
        <f>VLOOKUP(C4304,Nomen2!$A$1:$E$34,3,0)</f>
        <v>28127</v>
      </c>
      <c r="C4304">
        <v>2827</v>
      </c>
      <c r="D4304" t="s">
        <v>256</v>
      </c>
      <c r="E4304">
        <v>1</v>
      </c>
    </row>
    <row r="4305" spans="1:5">
      <c r="A4305" t="str">
        <f>VLOOKUP(C4305,Nomen2!$A$1:$E$34,2,0)</f>
        <v>BASSIN D'ARGENTAN</v>
      </c>
      <c r="B4305">
        <f>VLOOKUP(C4305,Nomen2!$A$1:$E$34,3,0)</f>
        <v>28127</v>
      </c>
      <c r="C4305">
        <v>2827</v>
      </c>
      <c r="D4305" t="s">
        <v>269</v>
      </c>
      <c r="E4305">
        <v>1</v>
      </c>
    </row>
    <row r="4306" spans="1:5">
      <c r="A4306" t="str">
        <f>VLOOKUP(C4306,Nomen2!$A$1:$E$34,2,0)</f>
        <v>BASSIN D'ARGENTAN</v>
      </c>
      <c r="B4306">
        <f>VLOOKUP(C4306,Nomen2!$A$1:$E$34,3,0)</f>
        <v>28127</v>
      </c>
      <c r="C4306">
        <v>2827</v>
      </c>
      <c r="D4306" t="s">
        <v>237</v>
      </c>
      <c r="E4306">
        <v>1</v>
      </c>
    </row>
    <row r="4307" spans="1:5">
      <c r="A4307" t="str">
        <f>VLOOKUP(C4307,Nomen2!$A$1:$E$34,2,0)</f>
        <v>BASSIN D'ARGENTAN</v>
      </c>
      <c r="B4307">
        <f>VLOOKUP(C4307,Nomen2!$A$1:$E$34,3,0)</f>
        <v>28127</v>
      </c>
      <c r="C4307">
        <v>2827</v>
      </c>
      <c r="D4307" t="s">
        <v>400</v>
      </c>
      <c r="E4307">
        <v>1</v>
      </c>
    </row>
    <row r="4308" spans="1:5">
      <c r="A4308" t="str">
        <f>VLOOKUP(C4308,Nomen2!$A$1:$E$34,2,0)</f>
        <v>BASSIN D'ARGENTAN</v>
      </c>
      <c r="B4308">
        <f>VLOOKUP(C4308,Nomen2!$A$1:$E$34,3,0)</f>
        <v>28127</v>
      </c>
      <c r="C4308">
        <v>2827</v>
      </c>
      <c r="D4308" t="s">
        <v>311</v>
      </c>
      <c r="E4308">
        <v>1</v>
      </c>
    </row>
    <row r="4309" spans="1:5">
      <c r="A4309" t="str">
        <f>VLOOKUP(C4309,Nomen2!$A$1:$E$34,2,0)</f>
        <v>BASSIN D'ARGENTAN</v>
      </c>
      <c r="B4309">
        <f>VLOOKUP(C4309,Nomen2!$A$1:$E$34,3,0)</f>
        <v>28127</v>
      </c>
      <c r="C4309">
        <v>2827</v>
      </c>
      <c r="D4309" t="s">
        <v>368</v>
      </c>
      <c r="E4309">
        <v>1</v>
      </c>
    </row>
    <row r="4310" spans="1:5">
      <c r="A4310" t="str">
        <f>VLOOKUP(C4310,Nomen2!$A$1:$E$34,2,0)</f>
        <v>BASSIN D'ARGENTAN</v>
      </c>
      <c r="B4310">
        <f>VLOOKUP(C4310,Nomen2!$A$1:$E$34,3,0)</f>
        <v>28127</v>
      </c>
      <c r="C4310">
        <v>2827</v>
      </c>
      <c r="D4310" t="s">
        <v>222</v>
      </c>
      <c r="E4310">
        <v>1</v>
      </c>
    </row>
    <row r="4311" spans="1:5">
      <c r="A4311" t="str">
        <f>VLOOKUP(C4311,Nomen2!$A$1:$E$34,2,0)</f>
        <v>BASSIN D'ARGENTAN</v>
      </c>
      <c r="B4311">
        <f>VLOOKUP(C4311,Nomen2!$A$1:$E$34,3,0)</f>
        <v>28127</v>
      </c>
      <c r="C4311">
        <v>2827</v>
      </c>
      <c r="D4311" t="s">
        <v>215</v>
      </c>
      <c r="E4311">
        <v>1</v>
      </c>
    </row>
    <row r="4312" spans="1:5">
      <c r="A4312" t="str">
        <f>VLOOKUP(C4312,Nomen2!$A$1:$E$34,2,0)</f>
        <v>BASSIN D'ARGENTAN</v>
      </c>
      <c r="B4312">
        <f>VLOOKUP(C4312,Nomen2!$A$1:$E$34,3,0)</f>
        <v>28127</v>
      </c>
      <c r="C4312">
        <v>2827</v>
      </c>
      <c r="D4312" t="s">
        <v>313</v>
      </c>
      <c r="E4312">
        <v>1</v>
      </c>
    </row>
    <row r="4313" spans="1:5">
      <c r="A4313" t="str">
        <f>VLOOKUP(C4313,Nomen2!$A$1:$E$34,2,0)</f>
        <v>BASSIN D'ARGENTAN</v>
      </c>
      <c r="B4313">
        <f>VLOOKUP(C4313,Nomen2!$A$1:$E$34,3,0)</f>
        <v>28127</v>
      </c>
      <c r="C4313">
        <v>2827</v>
      </c>
      <c r="D4313" t="s">
        <v>197</v>
      </c>
      <c r="E4313">
        <v>1</v>
      </c>
    </row>
    <row r="4314" spans="1:5">
      <c r="A4314" t="str">
        <f>VLOOKUP(C4314,Nomen2!$A$1:$E$34,2,0)</f>
        <v>BASSIN D'ARGENTAN</v>
      </c>
      <c r="B4314">
        <f>VLOOKUP(C4314,Nomen2!$A$1:$E$34,3,0)</f>
        <v>28127</v>
      </c>
      <c r="C4314">
        <v>2827</v>
      </c>
      <c r="D4314" t="s">
        <v>293</v>
      </c>
      <c r="E4314">
        <v>1</v>
      </c>
    </row>
    <row r="4315" spans="1:5">
      <c r="A4315" t="str">
        <f>VLOOKUP(C4315,Nomen2!$A$1:$E$34,2,0)</f>
        <v>BASSIN D'ARGENTAN</v>
      </c>
      <c r="B4315">
        <f>VLOOKUP(C4315,Nomen2!$A$1:$E$34,3,0)</f>
        <v>28127</v>
      </c>
      <c r="C4315">
        <v>2827</v>
      </c>
      <c r="D4315" t="s">
        <v>264</v>
      </c>
      <c r="E4315">
        <v>1</v>
      </c>
    </row>
    <row r="4316" spans="1:5">
      <c r="A4316" t="str">
        <f>VLOOKUP(C4316,Nomen2!$A$1:$E$34,2,0)</f>
        <v>BASSIN D'ARGENTAN</v>
      </c>
      <c r="B4316">
        <f>VLOOKUP(C4316,Nomen2!$A$1:$E$34,3,0)</f>
        <v>28127</v>
      </c>
      <c r="C4316">
        <v>2827</v>
      </c>
      <c r="D4316" t="s">
        <v>576</v>
      </c>
      <c r="E4316">
        <v>1</v>
      </c>
    </row>
    <row r="4317" spans="1:5">
      <c r="A4317" t="str">
        <f>VLOOKUP(C4317,Nomen2!$A$1:$E$34,2,0)</f>
        <v>BASSIN D'ARGENTAN</v>
      </c>
      <c r="B4317">
        <f>VLOOKUP(C4317,Nomen2!$A$1:$E$34,3,0)</f>
        <v>28127</v>
      </c>
      <c r="C4317">
        <v>2827</v>
      </c>
      <c r="D4317" t="s">
        <v>330</v>
      </c>
      <c r="E4317">
        <v>1</v>
      </c>
    </row>
    <row r="4318" spans="1:5">
      <c r="A4318" t="str">
        <f>VLOOKUP(C4318,Nomen2!$A$1:$E$34,2,0)</f>
        <v>BASSIN D'ARGENTAN</v>
      </c>
      <c r="B4318">
        <f>VLOOKUP(C4318,Nomen2!$A$1:$E$34,3,0)</f>
        <v>28127</v>
      </c>
      <c r="C4318">
        <v>2827</v>
      </c>
      <c r="D4318" t="s">
        <v>315</v>
      </c>
      <c r="E4318">
        <v>1</v>
      </c>
    </row>
    <row r="4319" spans="1:5">
      <c r="A4319" t="str">
        <f>VLOOKUP(C4319,Nomen2!$A$1:$E$34,2,0)</f>
        <v>BASSIN D'ARGENTAN</v>
      </c>
      <c r="B4319">
        <f>VLOOKUP(C4319,Nomen2!$A$1:$E$34,3,0)</f>
        <v>28127</v>
      </c>
      <c r="C4319">
        <v>2827</v>
      </c>
      <c r="D4319" t="s">
        <v>259</v>
      </c>
      <c r="E4319">
        <v>1</v>
      </c>
    </row>
    <row r="4320" spans="1:5">
      <c r="A4320" t="str">
        <f>VLOOKUP(C4320,Nomen2!$A$1:$E$34,2,0)</f>
        <v>BASSIN D'ARGENTAN</v>
      </c>
      <c r="B4320">
        <f>VLOOKUP(C4320,Nomen2!$A$1:$E$34,3,0)</f>
        <v>28127</v>
      </c>
      <c r="C4320">
        <v>2827</v>
      </c>
      <c r="D4320" t="s">
        <v>207</v>
      </c>
      <c r="E4320">
        <v>1</v>
      </c>
    </row>
    <row r="4321" spans="1:5">
      <c r="A4321" t="str">
        <f>VLOOKUP(C4321,Nomen2!$A$1:$E$34,2,0)</f>
        <v>BASSIN D'ARGENTAN</v>
      </c>
      <c r="B4321">
        <f>VLOOKUP(C4321,Nomen2!$A$1:$E$34,3,0)</f>
        <v>28127</v>
      </c>
      <c r="C4321">
        <v>2827</v>
      </c>
      <c r="D4321" t="s">
        <v>374</v>
      </c>
      <c r="E4321">
        <v>1</v>
      </c>
    </row>
    <row r="4322" spans="1:5">
      <c r="A4322" t="str">
        <f>VLOOKUP(C4322,Nomen2!$A$1:$E$34,2,0)</f>
        <v>BASSIN D'ARGENTAN</v>
      </c>
      <c r="B4322">
        <f>VLOOKUP(C4322,Nomen2!$A$1:$E$34,3,0)</f>
        <v>28127</v>
      </c>
      <c r="C4322">
        <v>2827</v>
      </c>
      <c r="D4322" t="s">
        <v>240</v>
      </c>
      <c r="E4322">
        <v>1</v>
      </c>
    </row>
    <row r="4323" spans="1:5">
      <c r="A4323" t="str">
        <f>VLOOKUP(C4323,Nomen2!$A$1:$E$34,2,0)</f>
        <v>BASSIN D'ARGENTAN</v>
      </c>
      <c r="B4323">
        <f>VLOOKUP(C4323,Nomen2!$A$1:$E$34,3,0)</f>
        <v>28127</v>
      </c>
      <c r="C4323">
        <v>2827</v>
      </c>
      <c r="D4323" t="s">
        <v>234</v>
      </c>
      <c r="E4323">
        <v>1</v>
      </c>
    </row>
    <row r="4324" spans="1:5">
      <c r="A4324" t="str">
        <f>VLOOKUP(C4324,Nomen2!$A$1:$E$34,2,0)</f>
        <v>BASSIN D'ARGENTAN</v>
      </c>
      <c r="B4324">
        <f>VLOOKUP(C4324,Nomen2!$A$1:$E$34,3,0)</f>
        <v>28127</v>
      </c>
      <c r="C4324">
        <v>2827</v>
      </c>
      <c r="D4324" t="s">
        <v>655</v>
      </c>
      <c r="E4324">
        <v>1</v>
      </c>
    </row>
    <row r="4325" spans="1:5">
      <c r="A4325" t="str">
        <f>VLOOKUP(C4325,Nomen2!$A$1:$E$34,2,0)</f>
        <v>BASSIN D'ARGENTAN</v>
      </c>
      <c r="B4325">
        <f>VLOOKUP(C4325,Nomen2!$A$1:$E$34,3,0)</f>
        <v>28127</v>
      </c>
      <c r="C4325">
        <v>2827</v>
      </c>
      <c r="D4325" t="s">
        <v>378</v>
      </c>
      <c r="E4325">
        <v>1</v>
      </c>
    </row>
    <row r="4326" spans="1:5">
      <c r="A4326" t="str">
        <f>VLOOKUP(C4326,Nomen2!$A$1:$E$34,2,0)</f>
        <v>BASSIN D'ARGENTAN</v>
      </c>
      <c r="B4326">
        <f>VLOOKUP(C4326,Nomen2!$A$1:$E$34,3,0)</f>
        <v>28127</v>
      </c>
      <c r="C4326">
        <v>2827</v>
      </c>
      <c r="D4326" t="s">
        <v>408</v>
      </c>
      <c r="E4326">
        <v>1</v>
      </c>
    </row>
    <row r="4327" spans="1:5">
      <c r="A4327" t="str">
        <f>VLOOKUP(C4327,Nomen2!$A$1:$E$34,2,0)</f>
        <v>BASSIN D'ARGENTAN</v>
      </c>
      <c r="B4327">
        <f>VLOOKUP(C4327,Nomen2!$A$1:$E$34,3,0)</f>
        <v>28127</v>
      </c>
      <c r="C4327">
        <v>2827</v>
      </c>
      <c r="D4327" t="s">
        <v>281</v>
      </c>
      <c r="E4327">
        <v>1</v>
      </c>
    </row>
    <row r="4328" spans="1:5">
      <c r="A4328" t="str">
        <f>VLOOKUP(C4328,Nomen2!$A$1:$E$34,2,0)</f>
        <v>BASSIN D'ARGENTAN</v>
      </c>
      <c r="B4328">
        <f>VLOOKUP(C4328,Nomen2!$A$1:$E$34,3,0)</f>
        <v>28127</v>
      </c>
      <c r="C4328">
        <v>2827</v>
      </c>
      <c r="D4328" t="s">
        <v>200</v>
      </c>
      <c r="E4328">
        <v>1</v>
      </c>
    </row>
    <row r="4329" spans="1:5">
      <c r="A4329" t="str">
        <f>VLOOKUP(C4329,Nomen2!$A$1:$E$34,2,0)</f>
        <v>BASSIN D'ARGENTAN</v>
      </c>
      <c r="B4329">
        <f>VLOOKUP(C4329,Nomen2!$A$1:$E$34,3,0)</f>
        <v>28127</v>
      </c>
      <c r="C4329">
        <v>2827</v>
      </c>
      <c r="D4329" t="s">
        <v>383</v>
      </c>
      <c r="E4329">
        <v>1</v>
      </c>
    </row>
    <row r="4330" spans="1:5">
      <c r="A4330" t="str">
        <f>VLOOKUP(C4330,Nomen2!$A$1:$E$34,2,0)</f>
        <v>BASSIN D'ARGENTAN</v>
      </c>
      <c r="B4330">
        <f>VLOOKUP(C4330,Nomen2!$A$1:$E$34,3,0)</f>
        <v>28127</v>
      </c>
      <c r="C4330">
        <v>2827</v>
      </c>
      <c r="D4330" t="s">
        <v>384</v>
      </c>
      <c r="E4330">
        <v>1</v>
      </c>
    </row>
    <row r="4331" spans="1:5">
      <c r="A4331" t="str">
        <f>VLOOKUP(C4331,Nomen2!$A$1:$E$34,2,0)</f>
        <v>BASSIN D'ARGENTAN</v>
      </c>
      <c r="B4331">
        <f>VLOOKUP(C4331,Nomen2!$A$1:$E$34,3,0)</f>
        <v>28127</v>
      </c>
      <c r="C4331">
        <v>2827</v>
      </c>
      <c r="D4331" t="s">
        <v>566</v>
      </c>
      <c r="E4331">
        <v>1</v>
      </c>
    </row>
    <row r="4332" spans="1:5">
      <c r="A4332" t="str">
        <f>VLOOKUP(C4332,Nomen2!$A$1:$E$34,2,0)</f>
        <v>BASSIN D'ARGENTAN</v>
      </c>
      <c r="B4332">
        <f>VLOOKUP(C4332,Nomen2!$A$1:$E$34,3,0)</f>
        <v>28127</v>
      </c>
      <c r="C4332">
        <v>2827</v>
      </c>
      <c r="D4332" t="s">
        <v>297</v>
      </c>
      <c r="E4332">
        <v>1</v>
      </c>
    </row>
    <row r="4333" spans="1:5">
      <c r="A4333" t="str">
        <f>VLOOKUP(C4333,Nomen2!$A$1:$E$34,2,0)</f>
        <v>BASSIN D'ARGENTAN</v>
      </c>
      <c r="B4333">
        <f>VLOOKUP(C4333,Nomen2!$A$1:$E$34,3,0)</f>
        <v>28127</v>
      </c>
      <c r="C4333">
        <v>2827</v>
      </c>
      <c r="D4333" t="s">
        <v>537</v>
      </c>
      <c r="E4333">
        <v>1</v>
      </c>
    </row>
    <row r="4334" spans="1:5">
      <c r="A4334" t="str">
        <f>VLOOKUP(C4334,Nomen2!$A$1:$E$34,2,0)</f>
        <v>BASSIN D'ARGENTAN</v>
      </c>
      <c r="B4334">
        <f>VLOOKUP(C4334,Nomen2!$A$1:$E$34,3,0)</f>
        <v>28127</v>
      </c>
      <c r="C4334">
        <v>2827</v>
      </c>
      <c r="D4334" t="s">
        <v>201</v>
      </c>
      <c r="E4334">
        <v>1</v>
      </c>
    </row>
    <row r="4335" spans="1:5">
      <c r="A4335" t="str">
        <f>VLOOKUP(C4335,Nomen2!$A$1:$E$34,2,0)</f>
        <v>BASSIN D'ARGENTAN</v>
      </c>
      <c r="B4335">
        <f>VLOOKUP(C4335,Nomen2!$A$1:$E$34,3,0)</f>
        <v>28127</v>
      </c>
      <c r="C4335">
        <v>2827</v>
      </c>
      <c r="D4335" t="s">
        <v>284</v>
      </c>
      <c r="E4335">
        <v>1</v>
      </c>
    </row>
    <row r="4336" spans="1:5">
      <c r="A4336" t="str">
        <f>VLOOKUP(C4336,Nomen2!$A$1:$E$34,2,0)</f>
        <v>BASSIN D'ARGENTAN</v>
      </c>
      <c r="B4336">
        <f>VLOOKUP(C4336,Nomen2!$A$1:$E$34,3,0)</f>
        <v>28127</v>
      </c>
      <c r="C4336">
        <v>2827</v>
      </c>
      <c r="D4336" t="s">
        <v>205</v>
      </c>
      <c r="E4336">
        <v>1</v>
      </c>
    </row>
    <row r="4337" spans="1:5">
      <c r="A4337" t="str">
        <f>VLOOKUP(C4337,Nomen2!$A$1:$E$34,2,0)</f>
        <v>BASSIN D'ARGENTAN</v>
      </c>
      <c r="B4337">
        <f>VLOOKUP(C4337,Nomen2!$A$1:$E$34,3,0)</f>
        <v>28127</v>
      </c>
      <c r="C4337">
        <v>2827</v>
      </c>
      <c r="D4337" t="s">
        <v>356</v>
      </c>
      <c r="E4337">
        <v>1</v>
      </c>
    </row>
    <row r="4338" spans="1:5">
      <c r="A4338" t="str">
        <f>VLOOKUP(C4338,Nomen2!$A$1:$E$34,2,0)</f>
        <v>BASSIN D'ARGENTAN</v>
      </c>
      <c r="B4338">
        <f>VLOOKUP(C4338,Nomen2!$A$1:$E$34,3,0)</f>
        <v>28127</v>
      </c>
      <c r="C4338">
        <v>2827</v>
      </c>
      <c r="D4338" t="s">
        <v>238</v>
      </c>
      <c r="E4338">
        <v>1</v>
      </c>
    </row>
    <row r="4339" spans="1:5">
      <c r="A4339" t="str">
        <f>VLOOKUP(C4339,Nomen2!$A$1:$E$34,2,0)</f>
        <v>BASSIN D'ARGENTAN</v>
      </c>
      <c r="B4339">
        <f>VLOOKUP(C4339,Nomen2!$A$1:$E$34,3,0)</f>
        <v>28127</v>
      </c>
      <c r="C4339">
        <v>2827</v>
      </c>
      <c r="D4339" t="s">
        <v>289</v>
      </c>
      <c r="E4339">
        <v>1</v>
      </c>
    </row>
    <row r="4340" spans="1:5">
      <c r="A4340" t="str">
        <f>VLOOKUP(C4340,Nomen2!$A$1:$E$34,2,0)</f>
        <v>BASSIN D'ARGENTAN</v>
      </c>
      <c r="B4340">
        <f>VLOOKUP(C4340,Nomen2!$A$1:$E$34,3,0)</f>
        <v>28127</v>
      </c>
      <c r="C4340">
        <v>2827</v>
      </c>
      <c r="D4340" t="s">
        <v>194</v>
      </c>
      <c r="E4340">
        <v>1</v>
      </c>
    </row>
    <row r="4341" spans="1:5">
      <c r="A4341" t="str">
        <f>VLOOKUP(C4341,Nomen2!$A$1:$E$34,2,0)</f>
        <v>BASSIN D'ARGENTAN</v>
      </c>
      <c r="B4341">
        <f>VLOOKUP(C4341,Nomen2!$A$1:$E$34,3,0)</f>
        <v>28127</v>
      </c>
      <c r="C4341">
        <v>2827</v>
      </c>
      <c r="D4341" t="s">
        <v>244</v>
      </c>
      <c r="E4341">
        <v>1</v>
      </c>
    </row>
    <row r="4342" spans="1:5">
      <c r="A4342" t="str">
        <f>VLOOKUP(C4342,Nomen2!$A$1:$E$34,2,0)</f>
        <v>BASSIN D'ARGENTAN</v>
      </c>
      <c r="B4342">
        <f>VLOOKUP(C4342,Nomen2!$A$1:$E$34,3,0)</f>
        <v>28127</v>
      </c>
      <c r="C4342">
        <v>2827</v>
      </c>
      <c r="D4342" t="s">
        <v>325</v>
      </c>
      <c r="E4342">
        <v>1</v>
      </c>
    </row>
    <row r="4343" spans="1:5">
      <c r="A4343" t="str">
        <f>VLOOKUP(C4343,Nomen2!$A$1:$E$34,2,0)</f>
        <v>BASSIN D'ARGENTAN</v>
      </c>
      <c r="B4343">
        <f>VLOOKUP(C4343,Nomen2!$A$1:$E$34,3,0)</f>
        <v>28127</v>
      </c>
      <c r="C4343">
        <v>2827</v>
      </c>
      <c r="D4343" t="s">
        <v>209</v>
      </c>
      <c r="E4343">
        <v>1</v>
      </c>
    </row>
    <row r="4344" spans="1:5">
      <c r="A4344" t="str">
        <f>VLOOKUP(C4344,Nomen2!$A$1:$E$34,2,0)</f>
        <v>BASSIN D'ARGENTAN</v>
      </c>
      <c r="B4344">
        <f>VLOOKUP(C4344,Nomen2!$A$1:$E$34,3,0)</f>
        <v>28127</v>
      </c>
      <c r="C4344">
        <v>2827</v>
      </c>
      <c r="D4344" t="s">
        <v>275</v>
      </c>
      <c r="E4344">
        <v>1</v>
      </c>
    </row>
    <row r="4345" spans="1:5">
      <c r="A4345" t="str">
        <f>VLOOKUP(C4345,Nomen2!$A$1:$E$34,2,0)</f>
        <v>BASSIN D'ARGENTAN</v>
      </c>
      <c r="B4345">
        <f>VLOOKUP(C4345,Nomen2!$A$1:$E$34,3,0)</f>
        <v>28127</v>
      </c>
      <c r="C4345">
        <v>2827</v>
      </c>
      <c r="D4345" t="s">
        <v>472</v>
      </c>
      <c r="E4345">
        <v>1</v>
      </c>
    </row>
    <row r="4346" spans="1:5">
      <c r="A4346" t="str">
        <f>VLOOKUP(C4346,Nomen2!$A$1:$E$34,2,0)</f>
        <v>BASSIN D'ARGENTAN</v>
      </c>
      <c r="B4346">
        <f>VLOOKUP(C4346,Nomen2!$A$1:$E$34,3,0)</f>
        <v>28127</v>
      </c>
      <c r="C4346">
        <v>2827</v>
      </c>
      <c r="D4346" t="s">
        <v>572</v>
      </c>
      <c r="E4346">
        <v>0</v>
      </c>
    </row>
    <row r="4347" spans="1:5">
      <c r="A4347" t="str">
        <f>VLOOKUP(C4347,Nomen2!$A$1:$E$34,2,0)</f>
        <v>BASSIN D'ARGENTAN</v>
      </c>
      <c r="B4347">
        <f>VLOOKUP(C4347,Nomen2!$A$1:$E$34,3,0)</f>
        <v>28127</v>
      </c>
      <c r="C4347">
        <v>2827</v>
      </c>
      <c r="D4347" t="s">
        <v>343</v>
      </c>
      <c r="E4347">
        <v>0</v>
      </c>
    </row>
    <row r="4348" spans="1:5">
      <c r="A4348" t="str">
        <f>VLOOKUP(C4348,Nomen2!$A$1:$E$34,2,0)</f>
        <v>BASSIN D'ARGENTAN</v>
      </c>
      <c r="B4348">
        <f>VLOOKUP(C4348,Nomen2!$A$1:$E$34,3,0)</f>
        <v>28127</v>
      </c>
      <c r="C4348">
        <v>2827</v>
      </c>
      <c r="D4348" t="s">
        <v>245</v>
      </c>
      <c r="E4348">
        <v>0</v>
      </c>
    </row>
    <row r="4349" spans="1:5">
      <c r="A4349" t="str">
        <f>VLOOKUP(C4349,Nomen2!$A$1:$E$34,2,0)</f>
        <v>BASSIN D'ARGENTAN</v>
      </c>
      <c r="B4349">
        <f>VLOOKUP(C4349,Nomen2!$A$1:$E$34,3,0)</f>
        <v>28127</v>
      </c>
      <c r="C4349">
        <v>2827</v>
      </c>
      <c r="D4349" t="s">
        <v>213</v>
      </c>
      <c r="E4349">
        <v>0</v>
      </c>
    </row>
    <row r="4350" spans="1:5">
      <c r="A4350" t="str">
        <f>VLOOKUP(C4350,Nomen2!$A$1:$E$34,2,0)</f>
        <v>BASSIN D'ARGENTAN</v>
      </c>
      <c r="B4350">
        <f>VLOOKUP(C4350,Nomen2!$A$1:$E$34,3,0)</f>
        <v>28127</v>
      </c>
      <c r="C4350">
        <v>2827</v>
      </c>
      <c r="D4350" t="s">
        <v>504</v>
      </c>
      <c r="E4350">
        <v>0</v>
      </c>
    </row>
    <row r="4351" spans="1:5">
      <c r="A4351" t="str">
        <f>VLOOKUP(C4351,Nomen2!$A$1:$E$34,2,0)</f>
        <v>BASSIN D'ARGENTAN</v>
      </c>
      <c r="B4351">
        <f>VLOOKUP(C4351,Nomen2!$A$1:$E$34,3,0)</f>
        <v>28127</v>
      </c>
      <c r="C4351">
        <v>2827</v>
      </c>
      <c r="D4351" t="s">
        <v>252</v>
      </c>
      <c r="E4351">
        <v>0</v>
      </c>
    </row>
    <row r="4352" spans="1:5">
      <c r="A4352" t="str">
        <f>VLOOKUP(C4352,Nomen2!$A$1:$E$34,2,0)</f>
        <v>BASSIN D'ARGENTAN</v>
      </c>
      <c r="B4352">
        <f>VLOOKUP(C4352,Nomen2!$A$1:$E$34,3,0)</f>
        <v>28127</v>
      </c>
      <c r="C4352">
        <v>2827</v>
      </c>
      <c r="D4352" t="s">
        <v>460</v>
      </c>
      <c r="E4352">
        <v>0</v>
      </c>
    </row>
    <row r="4353" spans="1:5">
      <c r="A4353" t="str">
        <f>VLOOKUP(C4353,Nomen2!$A$1:$E$34,2,0)</f>
        <v>BASSIN D'ARGENTAN</v>
      </c>
      <c r="B4353">
        <f>VLOOKUP(C4353,Nomen2!$A$1:$E$34,3,0)</f>
        <v>28127</v>
      </c>
      <c r="C4353">
        <v>2827</v>
      </c>
      <c r="D4353" t="s">
        <v>415</v>
      </c>
      <c r="E4353">
        <v>0</v>
      </c>
    </row>
    <row r="4354" spans="1:5">
      <c r="A4354" t="str">
        <f>VLOOKUP(C4354,Nomen2!$A$1:$E$34,2,0)</f>
        <v>BASSIN DE MORTAGNE - L'AIGLE</v>
      </c>
      <c r="B4354">
        <f>VLOOKUP(C4354,Nomen2!$A$1:$E$34,3,0)</f>
        <v>28128</v>
      </c>
      <c r="C4354">
        <v>2828</v>
      </c>
      <c r="D4354" t="s">
        <v>183</v>
      </c>
      <c r="E4354">
        <v>34</v>
      </c>
    </row>
    <row r="4355" spans="1:5">
      <c r="A4355" t="str">
        <f>VLOOKUP(C4355,Nomen2!$A$1:$E$34,2,0)</f>
        <v>BASSIN DE MORTAGNE - L'AIGLE</v>
      </c>
      <c r="B4355">
        <f>VLOOKUP(C4355,Nomen2!$A$1:$E$34,3,0)</f>
        <v>28128</v>
      </c>
      <c r="C4355">
        <v>2828</v>
      </c>
      <c r="D4355" t="s">
        <v>188</v>
      </c>
      <c r="E4355">
        <v>28</v>
      </c>
    </row>
    <row r="4356" spans="1:5">
      <c r="A4356" t="str">
        <f>VLOOKUP(C4356,Nomen2!$A$1:$E$34,2,0)</f>
        <v>BASSIN DE MORTAGNE - L'AIGLE</v>
      </c>
      <c r="B4356">
        <f>VLOOKUP(C4356,Nomen2!$A$1:$E$34,3,0)</f>
        <v>28128</v>
      </c>
      <c r="C4356">
        <v>2828</v>
      </c>
      <c r="D4356" t="s">
        <v>199</v>
      </c>
      <c r="E4356">
        <v>27</v>
      </c>
    </row>
    <row r="4357" spans="1:5">
      <c r="A4357" t="str">
        <f>VLOOKUP(C4357,Nomen2!$A$1:$E$34,2,0)</f>
        <v>BASSIN DE MORTAGNE - L'AIGLE</v>
      </c>
      <c r="B4357">
        <f>VLOOKUP(C4357,Nomen2!$A$1:$E$34,3,0)</f>
        <v>28128</v>
      </c>
      <c r="C4357">
        <v>2828</v>
      </c>
      <c r="D4357" t="s">
        <v>175</v>
      </c>
      <c r="E4357">
        <v>23</v>
      </c>
    </row>
    <row r="4358" spans="1:5">
      <c r="A4358" t="str">
        <f>VLOOKUP(C4358,Nomen2!$A$1:$E$34,2,0)</f>
        <v>BASSIN DE MORTAGNE - L'AIGLE</v>
      </c>
      <c r="B4358">
        <f>VLOOKUP(C4358,Nomen2!$A$1:$E$34,3,0)</f>
        <v>28128</v>
      </c>
      <c r="C4358">
        <v>2828</v>
      </c>
      <c r="D4358" t="s">
        <v>176</v>
      </c>
      <c r="E4358">
        <v>20</v>
      </c>
    </row>
    <row r="4359" spans="1:5">
      <c r="A4359" t="str">
        <f>VLOOKUP(C4359,Nomen2!$A$1:$E$34,2,0)</f>
        <v>BASSIN DE MORTAGNE - L'AIGLE</v>
      </c>
      <c r="B4359">
        <f>VLOOKUP(C4359,Nomen2!$A$1:$E$34,3,0)</f>
        <v>28128</v>
      </c>
      <c r="C4359">
        <v>2828</v>
      </c>
      <c r="D4359" t="s">
        <v>185</v>
      </c>
      <c r="E4359">
        <v>17</v>
      </c>
    </row>
    <row r="4360" spans="1:5">
      <c r="A4360" t="str">
        <f>VLOOKUP(C4360,Nomen2!$A$1:$E$34,2,0)</f>
        <v>BASSIN DE MORTAGNE - L'AIGLE</v>
      </c>
      <c r="B4360">
        <f>VLOOKUP(C4360,Nomen2!$A$1:$E$34,3,0)</f>
        <v>28128</v>
      </c>
      <c r="C4360">
        <v>2828</v>
      </c>
      <c r="D4360" t="s">
        <v>193</v>
      </c>
      <c r="E4360">
        <v>16</v>
      </c>
    </row>
    <row r="4361" spans="1:5">
      <c r="A4361" t="str">
        <f>VLOOKUP(C4361,Nomen2!$A$1:$E$34,2,0)</f>
        <v>BASSIN DE MORTAGNE - L'AIGLE</v>
      </c>
      <c r="B4361">
        <f>VLOOKUP(C4361,Nomen2!$A$1:$E$34,3,0)</f>
        <v>28128</v>
      </c>
      <c r="C4361">
        <v>2828</v>
      </c>
      <c r="D4361" t="s">
        <v>178</v>
      </c>
      <c r="E4361">
        <v>13</v>
      </c>
    </row>
    <row r="4362" spans="1:5">
      <c r="A4362" t="str">
        <f>VLOOKUP(C4362,Nomen2!$A$1:$E$34,2,0)</f>
        <v>BASSIN DE MORTAGNE - L'AIGLE</v>
      </c>
      <c r="B4362">
        <f>VLOOKUP(C4362,Nomen2!$A$1:$E$34,3,0)</f>
        <v>28128</v>
      </c>
      <c r="C4362">
        <v>2828</v>
      </c>
      <c r="D4362" t="s">
        <v>195</v>
      </c>
      <c r="E4362">
        <v>13</v>
      </c>
    </row>
    <row r="4363" spans="1:5">
      <c r="A4363" t="str">
        <f>VLOOKUP(C4363,Nomen2!$A$1:$E$34,2,0)</f>
        <v>BASSIN DE MORTAGNE - L'AIGLE</v>
      </c>
      <c r="B4363">
        <f>VLOOKUP(C4363,Nomen2!$A$1:$E$34,3,0)</f>
        <v>28128</v>
      </c>
      <c r="C4363">
        <v>2828</v>
      </c>
      <c r="D4363" t="s">
        <v>177</v>
      </c>
      <c r="E4363">
        <v>12</v>
      </c>
    </row>
    <row r="4364" spans="1:5">
      <c r="A4364" t="str">
        <f>VLOOKUP(C4364,Nomen2!$A$1:$E$34,2,0)</f>
        <v>BASSIN DE MORTAGNE - L'AIGLE</v>
      </c>
      <c r="B4364">
        <f>VLOOKUP(C4364,Nomen2!$A$1:$E$34,3,0)</f>
        <v>28128</v>
      </c>
      <c r="C4364">
        <v>2828</v>
      </c>
      <c r="D4364" t="s">
        <v>191</v>
      </c>
      <c r="E4364">
        <v>11</v>
      </c>
    </row>
    <row r="4365" spans="1:5">
      <c r="A4365" t="str">
        <f>VLOOKUP(C4365,Nomen2!$A$1:$E$34,2,0)</f>
        <v>BASSIN DE MORTAGNE - L'AIGLE</v>
      </c>
      <c r="B4365">
        <f>VLOOKUP(C4365,Nomen2!$A$1:$E$34,3,0)</f>
        <v>28128</v>
      </c>
      <c r="C4365">
        <v>2828</v>
      </c>
      <c r="D4365" t="s">
        <v>192</v>
      </c>
      <c r="E4365">
        <v>8</v>
      </c>
    </row>
    <row r="4366" spans="1:5">
      <c r="A4366" t="str">
        <f>VLOOKUP(C4366,Nomen2!$A$1:$E$34,2,0)</f>
        <v>BASSIN DE MORTAGNE - L'AIGLE</v>
      </c>
      <c r="B4366">
        <f>VLOOKUP(C4366,Nomen2!$A$1:$E$34,3,0)</f>
        <v>28128</v>
      </c>
      <c r="C4366">
        <v>2828</v>
      </c>
      <c r="D4366" t="s">
        <v>179</v>
      </c>
      <c r="E4366">
        <v>8</v>
      </c>
    </row>
    <row r="4367" spans="1:5">
      <c r="A4367" t="str">
        <f>VLOOKUP(C4367,Nomen2!$A$1:$E$34,2,0)</f>
        <v>BASSIN DE MORTAGNE - L'AIGLE</v>
      </c>
      <c r="B4367">
        <f>VLOOKUP(C4367,Nomen2!$A$1:$E$34,3,0)</f>
        <v>28128</v>
      </c>
      <c r="C4367">
        <v>2828</v>
      </c>
      <c r="D4367" t="s">
        <v>184</v>
      </c>
      <c r="E4367">
        <v>7</v>
      </c>
    </row>
    <row r="4368" spans="1:5">
      <c r="A4368" t="str">
        <f>VLOOKUP(C4368,Nomen2!$A$1:$E$34,2,0)</f>
        <v>BASSIN DE MORTAGNE - L'AIGLE</v>
      </c>
      <c r="B4368">
        <f>VLOOKUP(C4368,Nomen2!$A$1:$E$34,3,0)</f>
        <v>28128</v>
      </c>
      <c r="C4368">
        <v>2828</v>
      </c>
      <c r="D4368" t="s">
        <v>181</v>
      </c>
      <c r="E4368">
        <v>6</v>
      </c>
    </row>
    <row r="4369" spans="1:5">
      <c r="A4369" t="str">
        <f>VLOOKUP(C4369,Nomen2!$A$1:$E$34,2,0)</f>
        <v>BASSIN DE MORTAGNE - L'AIGLE</v>
      </c>
      <c r="B4369">
        <f>VLOOKUP(C4369,Nomen2!$A$1:$E$34,3,0)</f>
        <v>28128</v>
      </c>
      <c r="C4369">
        <v>2828</v>
      </c>
      <c r="D4369" t="s">
        <v>182</v>
      </c>
      <c r="E4369">
        <v>5</v>
      </c>
    </row>
    <row r="4370" spans="1:5">
      <c r="A4370" t="str">
        <f>VLOOKUP(C4370,Nomen2!$A$1:$E$34,2,0)</f>
        <v>BASSIN DE MORTAGNE - L'AIGLE</v>
      </c>
      <c r="B4370">
        <f>VLOOKUP(C4370,Nomen2!$A$1:$E$34,3,0)</f>
        <v>28128</v>
      </c>
      <c r="C4370">
        <v>2828</v>
      </c>
      <c r="D4370" t="s">
        <v>201</v>
      </c>
      <c r="E4370">
        <v>5</v>
      </c>
    </row>
    <row r="4371" spans="1:5">
      <c r="A4371" t="str">
        <f>VLOOKUP(C4371,Nomen2!$A$1:$E$34,2,0)</f>
        <v>BASSIN DE MORTAGNE - L'AIGLE</v>
      </c>
      <c r="B4371">
        <f>VLOOKUP(C4371,Nomen2!$A$1:$E$34,3,0)</f>
        <v>28128</v>
      </c>
      <c r="C4371">
        <v>2828</v>
      </c>
      <c r="D4371" t="s">
        <v>180</v>
      </c>
      <c r="E4371">
        <v>5</v>
      </c>
    </row>
    <row r="4372" spans="1:5">
      <c r="A4372" t="str">
        <f>VLOOKUP(C4372,Nomen2!$A$1:$E$34,2,0)</f>
        <v>BASSIN DE MORTAGNE - L'AIGLE</v>
      </c>
      <c r="B4372">
        <f>VLOOKUP(C4372,Nomen2!$A$1:$E$34,3,0)</f>
        <v>28128</v>
      </c>
      <c r="C4372">
        <v>2828</v>
      </c>
      <c r="D4372" t="s">
        <v>187</v>
      </c>
      <c r="E4372">
        <v>4</v>
      </c>
    </row>
    <row r="4373" spans="1:5">
      <c r="A4373" t="str">
        <f>VLOOKUP(C4373,Nomen2!$A$1:$E$34,2,0)</f>
        <v>BASSIN DE MORTAGNE - L'AIGLE</v>
      </c>
      <c r="B4373">
        <f>VLOOKUP(C4373,Nomen2!$A$1:$E$34,3,0)</f>
        <v>28128</v>
      </c>
      <c r="C4373">
        <v>2828</v>
      </c>
      <c r="D4373" t="s">
        <v>189</v>
      </c>
      <c r="E4373">
        <v>4</v>
      </c>
    </row>
    <row r="4374" spans="1:5">
      <c r="A4374" t="str">
        <f>VLOOKUP(C4374,Nomen2!$A$1:$E$34,2,0)</f>
        <v>BASSIN DE MORTAGNE - L'AIGLE</v>
      </c>
      <c r="B4374">
        <f>VLOOKUP(C4374,Nomen2!$A$1:$E$34,3,0)</f>
        <v>28128</v>
      </c>
      <c r="C4374">
        <v>2828</v>
      </c>
      <c r="D4374" t="s">
        <v>273</v>
      </c>
      <c r="E4374">
        <v>4</v>
      </c>
    </row>
    <row r="4375" spans="1:5">
      <c r="A4375" t="str">
        <f>VLOOKUP(C4375,Nomen2!$A$1:$E$34,2,0)</f>
        <v>BASSIN DE MORTAGNE - L'AIGLE</v>
      </c>
      <c r="B4375">
        <f>VLOOKUP(C4375,Nomen2!$A$1:$E$34,3,0)</f>
        <v>28128</v>
      </c>
      <c r="C4375">
        <v>2828</v>
      </c>
      <c r="D4375" t="s">
        <v>200</v>
      </c>
      <c r="E4375">
        <v>4</v>
      </c>
    </row>
    <row r="4376" spans="1:5">
      <c r="A4376" t="str">
        <f>VLOOKUP(C4376,Nomen2!$A$1:$E$34,2,0)</f>
        <v>BASSIN DE MORTAGNE - L'AIGLE</v>
      </c>
      <c r="B4376">
        <f>VLOOKUP(C4376,Nomen2!$A$1:$E$34,3,0)</f>
        <v>28128</v>
      </c>
      <c r="C4376">
        <v>2828</v>
      </c>
      <c r="D4376" t="s">
        <v>297</v>
      </c>
      <c r="E4376">
        <v>4</v>
      </c>
    </row>
    <row r="4377" spans="1:5">
      <c r="A4377" t="str">
        <f>VLOOKUP(C4377,Nomen2!$A$1:$E$34,2,0)</f>
        <v>BASSIN DE MORTAGNE - L'AIGLE</v>
      </c>
      <c r="B4377">
        <f>VLOOKUP(C4377,Nomen2!$A$1:$E$34,3,0)</f>
        <v>28128</v>
      </c>
      <c r="C4377">
        <v>2828</v>
      </c>
      <c r="D4377" t="s">
        <v>198</v>
      </c>
      <c r="E4377">
        <v>4</v>
      </c>
    </row>
    <row r="4378" spans="1:5">
      <c r="A4378" t="str">
        <f>VLOOKUP(C4378,Nomen2!$A$1:$E$34,2,0)</f>
        <v>BASSIN DE MORTAGNE - L'AIGLE</v>
      </c>
      <c r="B4378">
        <f>VLOOKUP(C4378,Nomen2!$A$1:$E$34,3,0)</f>
        <v>28128</v>
      </c>
      <c r="C4378">
        <v>2828</v>
      </c>
      <c r="D4378" t="s">
        <v>206</v>
      </c>
      <c r="E4378">
        <v>4</v>
      </c>
    </row>
    <row r="4379" spans="1:5">
      <c r="A4379" t="str">
        <f>VLOOKUP(C4379,Nomen2!$A$1:$E$34,2,0)</f>
        <v>BASSIN DE MORTAGNE - L'AIGLE</v>
      </c>
      <c r="B4379">
        <f>VLOOKUP(C4379,Nomen2!$A$1:$E$34,3,0)</f>
        <v>28128</v>
      </c>
      <c r="C4379">
        <v>2828</v>
      </c>
      <c r="D4379" t="s">
        <v>221</v>
      </c>
      <c r="E4379">
        <v>4</v>
      </c>
    </row>
    <row r="4380" spans="1:5">
      <c r="A4380" t="str">
        <f>VLOOKUP(C4380,Nomen2!$A$1:$E$34,2,0)</f>
        <v>BASSIN DE MORTAGNE - L'AIGLE</v>
      </c>
      <c r="B4380">
        <f>VLOOKUP(C4380,Nomen2!$A$1:$E$34,3,0)</f>
        <v>28128</v>
      </c>
      <c r="C4380">
        <v>2828</v>
      </c>
      <c r="D4380" t="s">
        <v>339</v>
      </c>
      <c r="E4380">
        <v>3</v>
      </c>
    </row>
    <row r="4381" spans="1:5">
      <c r="A4381" t="str">
        <f>VLOOKUP(C4381,Nomen2!$A$1:$E$34,2,0)</f>
        <v>BASSIN DE MORTAGNE - L'AIGLE</v>
      </c>
      <c r="B4381">
        <f>VLOOKUP(C4381,Nomen2!$A$1:$E$34,3,0)</f>
        <v>28128</v>
      </c>
      <c r="C4381">
        <v>2828</v>
      </c>
      <c r="D4381" t="s">
        <v>257</v>
      </c>
      <c r="E4381">
        <v>3</v>
      </c>
    </row>
    <row r="4382" spans="1:5">
      <c r="A4382" t="str">
        <f>VLOOKUP(C4382,Nomen2!$A$1:$E$34,2,0)</f>
        <v>BASSIN DE MORTAGNE - L'AIGLE</v>
      </c>
      <c r="B4382">
        <f>VLOOKUP(C4382,Nomen2!$A$1:$E$34,3,0)</f>
        <v>28128</v>
      </c>
      <c r="C4382">
        <v>2828</v>
      </c>
      <c r="D4382" t="s">
        <v>196</v>
      </c>
      <c r="E4382">
        <v>3</v>
      </c>
    </row>
    <row r="4383" spans="1:5">
      <c r="A4383" t="str">
        <f>VLOOKUP(C4383,Nomen2!$A$1:$E$34,2,0)</f>
        <v>BASSIN DE MORTAGNE - L'AIGLE</v>
      </c>
      <c r="B4383">
        <f>VLOOKUP(C4383,Nomen2!$A$1:$E$34,3,0)</f>
        <v>28128</v>
      </c>
      <c r="C4383">
        <v>2828</v>
      </c>
      <c r="D4383" t="s">
        <v>223</v>
      </c>
      <c r="E4383">
        <v>3</v>
      </c>
    </row>
    <row r="4384" spans="1:5">
      <c r="A4384" t="str">
        <f>VLOOKUP(C4384,Nomen2!$A$1:$E$34,2,0)</f>
        <v>BASSIN DE MORTAGNE - L'AIGLE</v>
      </c>
      <c r="B4384">
        <f>VLOOKUP(C4384,Nomen2!$A$1:$E$34,3,0)</f>
        <v>28128</v>
      </c>
      <c r="C4384">
        <v>2828</v>
      </c>
      <c r="D4384" t="s">
        <v>261</v>
      </c>
      <c r="E4384">
        <v>3</v>
      </c>
    </row>
    <row r="4385" spans="1:5">
      <c r="A4385" t="str">
        <f>VLOOKUP(C4385,Nomen2!$A$1:$E$34,2,0)</f>
        <v>BASSIN DE MORTAGNE - L'AIGLE</v>
      </c>
      <c r="B4385">
        <f>VLOOKUP(C4385,Nomen2!$A$1:$E$34,3,0)</f>
        <v>28128</v>
      </c>
      <c r="C4385">
        <v>2828</v>
      </c>
      <c r="D4385" t="s">
        <v>288</v>
      </c>
      <c r="E4385">
        <v>3</v>
      </c>
    </row>
    <row r="4386" spans="1:5">
      <c r="A4386" t="str">
        <f>VLOOKUP(C4386,Nomen2!$A$1:$E$34,2,0)</f>
        <v>BASSIN DE MORTAGNE - L'AIGLE</v>
      </c>
      <c r="B4386">
        <f>VLOOKUP(C4386,Nomen2!$A$1:$E$34,3,0)</f>
        <v>28128</v>
      </c>
      <c r="C4386">
        <v>2828</v>
      </c>
      <c r="D4386" t="s">
        <v>229</v>
      </c>
      <c r="E4386">
        <v>3</v>
      </c>
    </row>
    <row r="4387" spans="1:5">
      <c r="A4387" t="str">
        <f>VLOOKUP(C4387,Nomen2!$A$1:$E$34,2,0)</f>
        <v>BASSIN DE MORTAGNE - L'AIGLE</v>
      </c>
      <c r="B4387">
        <f>VLOOKUP(C4387,Nomen2!$A$1:$E$34,3,0)</f>
        <v>28128</v>
      </c>
      <c r="C4387">
        <v>2828</v>
      </c>
      <c r="D4387" t="s">
        <v>243</v>
      </c>
      <c r="E4387">
        <v>3</v>
      </c>
    </row>
    <row r="4388" spans="1:5">
      <c r="A4388" t="str">
        <f>VLOOKUP(C4388,Nomen2!$A$1:$E$34,2,0)</f>
        <v>BASSIN DE MORTAGNE - L'AIGLE</v>
      </c>
      <c r="B4388">
        <f>VLOOKUP(C4388,Nomen2!$A$1:$E$34,3,0)</f>
        <v>28128</v>
      </c>
      <c r="C4388">
        <v>2828</v>
      </c>
      <c r="D4388" t="s">
        <v>291</v>
      </c>
      <c r="E4388">
        <v>3</v>
      </c>
    </row>
    <row r="4389" spans="1:5">
      <c r="A4389" t="str">
        <f>VLOOKUP(C4389,Nomen2!$A$1:$E$34,2,0)</f>
        <v>BASSIN DE MORTAGNE - L'AIGLE</v>
      </c>
      <c r="B4389">
        <f>VLOOKUP(C4389,Nomen2!$A$1:$E$34,3,0)</f>
        <v>28128</v>
      </c>
      <c r="C4389">
        <v>2828</v>
      </c>
      <c r="D4389" t="s">
        <v>424</v>
      </c>
      <c r="E4389">
        <v>2</v>
      </c>
    </row>
    <row r="4390" spans="1:5">
      <c r="A4390" t="str">
        <f>VLOOKUP(C4390,Nomen2!$A$1:$E$34,2,0)</f>
        <v>BASSIN DE MORTAGNE - L'AIGLE</v>
      </c>
      <c r="B4390">
        <f>VLOOKUP(C4390,Nomen2!$A$1:$E$34,3,0)</f>
        <v>28128</v>
      </c>
      <c r="C4390">
        <v>2828</v>
      </c>
      <c r="D4390" t="s">
        <v>340</v>
      </c>
      <c r="E4390">
        <v>2</v>
      </c>
    </row>
    <row r="4391" spans="1:5">
      <c r="A4391" t="str">
        <f>VLOOKUP(C4391,Nomen2!$A$1:$E$34,2,0)</f>
        <v>BASSIN DE MORTAGNE - L'AIGLE</v>
      </c>
      <c r="B4391">
        <f>VLOOKUP(C4391,Nomen2!$A$1:$E$34,3,0)</f>
        <v>28128</v>
      </c>
      <c r="C4391">
        <v>2828</v>
      </c>
      <c r="D4391" t="s">
        <v>217</v>
      </c>
      <c r="E4391">
        <v>2</v>
      </c>
    </row>
    <row r="4392" spans="1:5">
      <c r="A4392" t="str">
        <f>VLOOKUP(C4392,Nomen2!$A$1:$E$34,2,0)</f>
        <v>BASSIN DE MORTAGNE - L'AIGLE</v>
      </c>
      <c r="B4392">
        <f>VLOOKUP(C4392,Nomen2!$A$1:$E$34,3,0)</f>
        <v>28128</v>
      </c>
      <c r="C4392">
        <v>2828</v>
      </c>
      <c r="D4392" t="s">
        <v>430</v>
      </c>
      <c r="E4392">
        <v>2</v>
      </c>
    </row>
    <row r="4393" spans="1:5">
      <c r="A4393" t="str">
        <f>VLOOKUP(C4393,Nomen2!$A$1:$E$34,2,0)</f>
        <v>BASSIN DE MORTAGNE - L'AIGLE</v>
      </c>
      <c r="B4393">
        <f>VLOOKUP(C4393,Nomen2!$A$1:$E$34,3,0)</f>
        <v>28128</v>
      </c>
      <c r="C4393">
        <v>2828</v>
      </c>
      <c r="D4393" t="s">
        <v>292</v>
      </c>
      <c r="E4393">
        <v>2</v>
      </c>
    </row>
    <row r="4394" spans="1:5">
      <c r="A4394" t="str">
        <f>VLOOKUP(C4394,Nomen2!$A$1:$E$34,2,0)</f>
        <v>BASSIN DE MORTAGNE - L'AIGLE</v>
      </c>
      <c r="B4394">
        <f>VLOOKUP(C4394,Nomen2!$A$1:$E$34,3,0)</f>
        <v>28128</v>
      </c>
      <c r="C4394">
        <v>2828</v>
      </c>
      <c r="D4394" t="s">
        <v>215</v>
      </c>
      <c r="E4394">
        <v>2</v>
      </c>
    </row>
    <row r="4395" spans="1:5">
      <c r="A4395" t="str">
        <f>VLOOKUP(C4395,Nomen2!$A$1:$E$34,2,0)</f>
        <v>BASSIN DE MORTAGNE - L'AIGLE</v>
      </c>
      <c r="B4395">
        <f>VLOOKUP(C4395,Nomen2!$A$1:$E$34,3,0)</f>
        <v>28128</v>
      </c>
      <c r="C4395">
        <v>2828</v>
      </c>
      <c r="D4395" t="s">
        <v>232</v>
      </c>
      <c r="E4395">
        <v>2</v>
      </c>
    </row>
    <row r="4396" spans="1:5">
      <c r="A4396" t="str">
        <f>VLOOKUP(C4396,Nomen2!$A$1:$E$34,2,0)</f>
        <v>BASSIN DE MORTAGNE - L'AIGLE</v>
      </c>
      <c r="B4396">
        <f>VLOOKUP(C4396,Nomen2!$A$1:$E$34,3,0)</f>
        <v>28128</v>
      </c>
      <c r="C4396">
        <v>2828</v>
      </c>
      <c r="D4396" t="s">
        <v>233</v>
      </c>
      <c r="E4396">
        <v>2</v>
      </c>
    </row>
    <row r="4397" spans="1:5">
      <c r="A4397" t="str">
        <f>VLOOKUP(C4397,Nomen2!$A$1:$E$34,2,0)</f>
        <v>BASSIN DE MORTAGNE - L'AIGLE</v>
      </c>
      <c r="B4397">
        <f>VLOOKUP(C4397,Nomen2!$A$1:$E$34,3,0)</f>
        <v>28128</v>
      </c>
      <c r="C4397">
        <v>2828</v>
      </c>
      <c r="D4397" t="s">
        <v>186</v>
      </c>
      <c r="E4397">
        <v>2</v>
      </c>
    </row>
    <row r="4398" spans="1:5">
      <c r="A4398" t="str">
        <f>VLOOKUP(C4398,Nomen2!$A$1:$E$34,2,0)</f>
        <v>BASSIN DE MORTAGNE - L'AIGLE</v>
      </c>
      <c r="B4398">
        <f>VLOOKUP(C4398,Nomen2!$A$1:$E$34,3,0)</f>
        <v>28128</v>
      </c>
      <c r="C4398">
        <v>2828</v>
      </c>
      <c r="D4398" t="s">
        <v>207</v>
      </c>
      <c r="E4398">
        <v>2</v>
      </c>
    </row>
    <row r="4399" spans="1:5">
      <c r="A4399" t="str">
        <f>VLOOKUP(C4399,Nomen2!$A$1:$E$34,2,0)</f>
        <v>BASSIN DE MORTAGNE - L'AIGLE</v>
      </c>
      <c r="B4399">
        <f>VLOOKUP(C4399,Nomen2!$A$1:$E$34,3,0)</f>
        <v>28128</v>
      </c>
      <c r="C4399">
        <v>2828</v>
      </c>
      <c r="D4399" t="s">
        <v>190</v>
      </c>
      <c r="E4399">
        <v>2</v>
      </c>
    </row>
    <row r="4400" spans="1:5">
      <c r="A4400" t="str">
        <f>VLOOKUP(C4400,Nomen2!$A$1:$E$34,2,0)</f>
        <v>BASSIN DE MORTAGNE - L'AIGLE</v>
      </c>
      <c r="B4400">
        <f>VLOOKUP(C4400,Nomen2!$A$1:$E$34,3,0)</f>
        <v>28128</v>
      </c>
      <c r="C4400">
        <v>2828</v>
      </c>
      <c r="D4400" t="s">
        <v>214</v>
      </c>
      <c r="E4400">
        <v>2</v>
      </c>
    </row>
    <row r="4401" spans="1:5">
      <c r="A4401" t="str">
        <f>VLOOKUP(C4401,Nomen2!$A$1:$E$34,2,0)</f>
        <v>BASSIN DE MORTAGNE - L'AIGLE</v>
      </c>
      <c r="B4401">
        <f>VLOOKUP(C4401,Nomen2!$A$1:$E$34,3,0)</f>
        <v>28128</v>
      </c>
      <c r="C4401">
        <v>2828</v>
      </c>
      <c r="D4401" t="s">
        <v>251</v>
      </c>
      <c r="E4401">
        <v>2</v>
      </c>
    </row>
    <row r="4402" spans="1:5">
      <c r="A4402" t="str">
        <f>VLOOKUP(C4402,Nomen2!$A$1:$E$34,2,0)</f>
        <v>BASSIN DE MORTAGNE - L'AIGLE</v>
      </c>
      <c r="B4402">
        <f>VLOOKUP(C4402,Nomen2!$A$1:$E$34,3,0)</f>
        <v>28128</v>
      </c>
      <c r="C4402">
        <v>2828</v>
      </c>
      <c r="D4402" t="s">
        <v>252</v>
      </c>
      <c r="E4402">
        <v>2</v>
      </c>
    </row>
    <row r="4403" spans="1:5">
      <c r="A4403" t="str">
        <f>VLOOKUP(C4403,Nomen2!$A$1:$E$34,2,0)</f>
        <v>BASSIN DE MORTAGNE - L'AIGLE</v>
      </c>
      <c r="B4403">
        <f>VLOOKUP(C4403,Nomen2!$A$1:$E$34,3,0)</f>
        <v>28128</v>
      </c>
      <c r="C4403">
        <v>2828</v>
      </c>
      <c r="D4403" t="s">
        <v>301</v>
      </c>
      <c r="E4403">
        <v>2</v>
      </c>
    </row>
    <row r="4404" spans="1:5">
      <c r="A4404" t="str">
        <f>VLOOKUP(C4404,Nomen2!$A$1:$E$34,2,0)</f>
        <v>BASSIN DE MORTAGNE - L'AIGLE</v>
      </c>
      <c r="B4404">
        <f>VLOOKUP(C4404,Nomen2!$A$1:$E$34,3,0)</f>
        <v>28128</v>
      </c>
      <c r="C4404">
        <v>2828</v>
      </c>
      <c r="D4404" t="s">
        <v>242</v>
      </c>
      <c r="E4404">
        <v>2</v>
      </c>
    </row>
    <row r="4405" spans="1:5">
      <c r="A4405" t="str">
        <f>VLOOKUP(C4405,Nomen2!$A$1:$E$34,2,0)</f>
        <v>BASSIN DE MORTAGNE - L'AIGLE</v>
      </c>
      <c r="B4405">
        <f>VLOOKUP(C4405,Nomen2!$A$1:$E$34,3,0)</f>
        <v>28128</v>
      </c>
      <c r="C4405">
        <v>2828</v>
      </c>
      <c r="D4405" t="s">
        <v>228</v>
      </c>
      <c r="E4405">
        <v>2</v>
      </c>
    </row>
    <row r="4406" spans="1:5">
      <c r="A4406" t="str">
        <f>VLOOKUP(C4406,Nomen2!$A$1:$E$34,2,0)</f>
        <v>BASSIN DE MORTAGNE - L'AIGLE</v>
      </c>
      <c r="B4406">
        <f>VLOOKUP(C4406,Nomen2!$A$1:$E$34,3,0)</f>
        <v>28128</v>
      </c>
      <c r="C4406">
        <v>2828</v>
      </c>
      <c r="D4406" t="s">
        <v>248</v>
      </c>
      <c r="E4406">
        <v>2</v>
      </c>
    </row>
    <row r="4407" spans="1:5">
      <c r="A4407" t="str">
        <f>VLOOKUP(C4407,Nomen2!$A$1:$E$34,2,0)</f>
        <v>BASSIN DE MORTAGNE - L'AIGLE</v>
      </c>
      <c r="B4407">
        <f>VLOOKUP(C4407,Nomen2!$A$1:$E$34,3,0)</f>
        <v>28128</v>
      </c>
      <c r="C4407">
        <v>2828</v>
      </c>
      <c r="D4407" t="s">
        <v>238</v>
      </c>
      <c r="E4407">
        <v>2</v>
      </c>
    </row>
    <row r="4408" spans="1:5">
      <c r="A4408" t="str">
        <f>VLOOKUP(C4408,Nomen2!$A$1:$E$34,2,0)</f>
        <v>BASSIN DE MORTAGNE - L'AIGLE</v>
      </c>
      <c r="B4408">
        <f>VLOOKUP(C4408,Nomen2!$A$1:$E$34,3,0)</f>
        <v>28128</v>
      </c>
      <c r="C4408">
        <v>2828</v>
      </c>
      <c r="D4408" t="s">
        <v>216</v>
      </c>
      <c r="E4408">
        <v>2</v>
      </c>
    </row>
    <row r="4409" spans="1:5">
      <c r="A4409" t="str">
        <f>VLOOKUP(C4409,Nomen2!$A$1:$E$34,2,0)</f>
        <v>BASSIN DE MORTAGNE - L'AIGLE</v>
      </c>
      <c r="B4409">
        <f>VLOOKUP(C4409,Nomen2!$A$1:$E$34,3,0)</f>
        <v>28128</v>
      </c>
      <c r="C4409">
        <v>2828</v>
      </c>
      <c r="D4409" t="s">
        <v>289</v>
      </c>
      <c r="E4409">
        <v>2</v>
      </c>
    </row>
    <row r="4410" spans="1:5">
      <c r="A4410" t="str">
        <f>VLOOKUP(C4410,Nomen2!$A$1:$E$34,2,0)</f>
        <v>BASSIN DE MORTAGNE - L'AIGLE</v>
      </c>
      <c r="B4410">
        <f>VLOOKUP(C4410,Nomen2!$A$1:$E$34,3,0)</f>
        <v>28128</v>
      </c>
      <c r="C4410">
        <v>2828</v>
      </c>
      <c r="D4410" t="s">
        <v>194</v>
      </c>
      <c r="E4410">
        <v>2</v>
      </c>
    </row>
    <row r="4411" spans="1:5">
      <c r="A4411" t="str">
        <f>VLOOKUP(C4411,Nomen2!$A$1:$E$34,2,0)</f>
        <v>BASSIN DE MORTAGNE - L'AIGLE</v>
      </c>
      <c r="B4411">
        <f>VLOOKUP(C4411,Nomen2!$A$1:$E$34,3,0)</f>
        <v>28128</v>
      </c>
      <c r="C4411">
        <v>2828</v>
      </c>
      <c r="D4411" t="s">
        <v>211</v>
      </c>
      <c r="E4411">
        <v>2</v>
      </c>
    </row>
    <row r="4412" spans="1:5">
      <c r="A4412" t="str">
        <f>VLOOKUP(C4412,Nomen2!$A$1:$E$34,2,0)</f>
        <v>BASSIN DE MORTAGNE - L'AIGLE</v>
      </c>
      <c r="B4412">
        <f>VLOOKUP(C4412,Nomen2!$A$1:$E$34,3,0)</f>
        <v>28128</v>
      </c>
      <c r="C4412">
        <v>2828</v>
      </c>
      <c r="D4412" t="s">
        <v>262</v>
      </c>
      <c r="E4412">
        <v>2</v>
      </c>
    </row>
    <row r="4413" spans="1:5">
      <c r="A4413" t="str">
        <f>VLOOKUP(C4413,Nomen2!$A$1:$E$34,2,0)</f>
        <v>BASSIN DE MORTAGNE - L'AIGLE</v>
      </c>
      <c r="B4413">
        <f>VLOOKUP(C4413,Nomen2!$A$1:$E$34,3,0)</f>
        <v>28128</v>
      </c>
      <c r="C4413">
        <v>2828</v>
      </c>
      <c r="D4413" t="s">
        <v>244</v>
      </c>
      <c r="E4413">
        <v>2</v>
      </c>
    </row>
    <row r="4414" spans="1:5">
      <c r="A4414" t="str">
        <f>VLOOKUP(C4414,Nomen2!$A$1:$E$34,2,0)</f>
        <v>BASSIN DE MORTAGNE - L'AIGLE</v>
      </c>
      <c r="B4414">
        <f>VLOOKUP(C4414,Nomen2!$A$1:$E$34,3,0)</f>
        <v>28128</v>
      </c>
      <c r="C4414">
        <v>2828</v>
      </c>
      <c r="D4414" t="s">
        <v>362</v>
      </c>
      <c r="E4414">
        <v>2</v>
      </c>
    </row>
    <row r="4415" spans="1:5">
      <c r="A4415" t="str">
        <f>VLOOKUP(C4415,Nomen2!$A$1:$E$34,2,0)</f>
        <v>BASSIN DE MORTAGNE - L'AIGLE</v>
      </c>
      <c r="B4415">
        <f>VLOOKUP(C4415,Nomen2!$A$1:$E$34,3,0)</f>
        <v>28128</v>
      </c>
      <c r="C4415">
        <v>2828</v>
      </c>
      <c r="D4415" t="s">
        <v>310</v>
      </c>
      <c r="E4415">
        <v>2</v>
      </c>
    </row>
    <row r="4416" spans="1:5">
      <c r="A4416" t="str">
        <f>VLOOKUP(C4416,Nomen2!$A$1:$E$34,2,0)</f>
        <v>BASSIN DE MORTAGNE - L'AIGLE</v>
      </c>
      <c r="B4416">
        <f>VLOOKUP(C4416,Nomen2!$A$1:$E$34,3,0)</f>
        <v>28128</v>
      </c>
      <c r="C4416">
        <v>2828</v>
      </c>
      <c r="D4416" t="s">
        <v>255</v>
      </c>
      <c r="E4416">
        <v>2</v>
      </c>
    </row>
    <row r="4417" spans="1:5">
      <c r="A4417" t="str">
        <f>VLOOKUP(C4417,Nomen2!$A$1:$E$34,2,0)</f>
        <v>BASSIN DE MORTAGNE - L'AIGLE</v>
      </c>
      <c r="B4417">
        <f>VLOOKUP(C4417,Nomen2!$A$1:$E$34,3,0)</f>
        <v>28128</v>
      </c>
      <c r="C4417">
        <v>2828</v>
      </c>
      <c r="D4417" t="s">
        <v>474</v>
      </c>
      <c r="E4417">
        <v>1</v>
      </c>
    </row>
    <row r="4418" spans="1:5">
      <c r="A4418" t="str">
        <f>VLOOKUP(C4418,Nomen2!$A$1:$E$34,2,0)</f>
        <v>BASSIN DE MORTAGNE - L'AIGLE</v>
      </c>
      <c r="B4418">
        <f>VLOOKUP(C4418,Nomen2!$A$1:$E$34,3,0)</f>
        <v>28128</v>
      </c>
      <c r="C4418">
        <v>2828</v>
      </c>
      <c r="D4418" t="s">
        <v>476</v>
      </c>
      <c r="E4418">
        <v>1</v>
      </c>
    </row>
    <row r="4419" spans="1:5">
      <c r="A4419" t="str">
        <f>VLOOKUP(C4419,Nomen2!$A$1:$E$34,2,0)</f>
        <v>BASSIN DE MORTAGNE - L'AIGLE</v>
      </c>
      <c r="B4419">
        <f>VLOOKUP(C4419,Nomen2!$A$1:$E$34,3,0)</f>
        <v>28128</v>
      </c>
      <c r="C4419">
        <v>2828</v>
      </c>
      <c r="D4419" t="s">
        <v>481</v>
      </c>
      <c r="E4419">
        <v>1</v>
      </c>
    </row>
    <row r="4420" spans="1:5">
      <c r="A4420" t="str">
        <f>VLOOKUP(C4420,Nomen2!$A$1:$E$34,2,0)</f>
        <v>BASSIN DE MORTAGNE - L'AIGLE</v>
      </c>
      <c r="B4420">
        <f>VLOOKUP(C4420,Nomen2!$A$1:$E$34,3,0)</f>
        <v>28128</v>
      </c>
      <c r="C4420">
        <v>2828</v>
      </c>
      <c r="D4420" t="s">
        <v>237</v>
      </c>
      <c r="E4420">
        <v>1</v>
      </c>
    </row>
    <row r="4421" spans="1:5">
      <c r="A4421" t="str">
        <f>VLOOKUP(C4421,Nomen2!$A$1:$E$34,2,0)</f>
        <v>BASSIN DE MORTAGNE - L'AIGLE</v>
      </c>
      <c r="B4421">
        <f>VLOOKUP(C4421,Nomen2!$A$1:$E$34,3,0)</f>
        <v>28128</v>
      </c>
      <c r="C4421">
        <v>2828</v>
      </c>
      <c r="D4421" t="s">
        <v>276</v>
      </c>
      <c r="E4421">
        <v>1</v>
      </c>
    </row>
    <row r="4422" spans="1:5">
      <c r="A4422" t="str">
        <f>VLOOKUP(C4422,Nomen2!$A$1:$E$34,2,0)</f>
        <v>BASSIN DE MORTAGNE - L'AIGLE</v>
      </c>
      <c r="B4422">
        <f>VLOOKUP(C4422,Nomen2!$A$1:$E$34,3,0)</f>
        <v>28128</v>
      </c>
      <c r="C4422">
        <v>2828</v>
      </c>
      <c r="D4422" t="s">
        <v>431</v>
      </c>
      <c r="E4422">
        <v>1</v>
      </c>
    </row>
    <row r="4423" spans="1:5">
      <c r="A4423" t="str">
        <f>VLOOKUP(C4423,Nomen2!$A$1:$E$34,2,0)</f>
        <v>BASSIN DE MORTAGNE - L'AIGLE</v>
      </c>
      <c r="B4423">
        <f>VLOOKUP(C4423,Nomen2!$A$1:$E$34,3,0)</f>
        <v>28128</v>
      </c>
      <c r="C4423">
        <v>2828</v>
      </c>
      <c r="D4423" t="s">
        <v>400</v>
      </c>
      <c r="E4423">
        <v>1</v>
      </c>
    </row>
    <row r="4424" spans="1:5">
      <c r="A4424" t="str">
        <f>VLOOKUP(C4424,Nomen2!$A$1:$E$34,2,0)</f>
        <v>BASSIN DE MORTAGNE - L'AIGLE</v>
      </c>
      <c r="B4424">
        <f>VLOOKUP(C4424,Nomen2!$A$1:$E$34,3,0)</f>
        <v>28128</v>
      </c>
      <c r="C4424">
        <v>2828</v>
      </c>
      <c r="D4424" t="s">
        <v>210</v>
      </c>
      <c r="E4424">
        <v>1</v>
      </c>
    </row>
    <row r="4425" spans="1:5">
      <c r="A4425" t="str">
        <f>VLOOKUP(C4425,Nomen2!$A$1:$E$34,2,0)</f>
        <v>BASSIN DE MORTAGNE - L'AIGLE</v>
      </c>
      <c r="B4425">
        <f>VLOOKUP(C4425,Nomen2!$A$1:$E$34,3,0)</f>
        <v>28128</v>
      </c>
      <c r="C4425" s="131">
        <v>2828</v>
      </c>
      <c r="D4425" s="130" t="s">
        <v>212</v>
      </c>
      <c r="E4425" s="131">
        <v>1</v>
      </c>
    </row>
    <row r="4426" spans="1:5">
      <c r="A4426" t="str">
        <f>VLOOKUP(C4426,Nomen2!$A$1:$E$34,2,0)</f>
        <v>BASSIN DE MORTAGNE - L'AIGLE</v>
      </c>
      <c r="B4426">
        <f>VLOOKUP(C4426,Nomen2!$A$1:$E$34,3,0)</f>
        <v>28128</v>
      </c>
      <c r="C4426" s="131">
        <v>2828</v>
      </c>
      <c r="D4426" s="130" t="s">
        <v>369</v>
      </c>
      <c r="E4426" s="131">
        <v>1</v>
      </c>
    </row>
    <row r="4427" spans="1:5">
      <c r="A4427" t="str">
        <f>VLOOKUP(C4427,Nomen2!$A$1:$E$34,2,0)</f>
        <v>BASSIN DE MORTAGNE - L'AIGLE</v>
      </c>
      <c r="B4427">
        <f>VLOOKUP(C4427,Nomen2!$A$1:$E$34,3,0)</f>
        <v>28128</v>
      </c>
      <c r="C4427" s="131">
        <v>2828</v>
      </c>
      <c r="D4427" s="130" t="s">
        <v>222</v>
      </c>
      <c r="E4427" s="131">
        <v>1</v>
      </c>
    </row>
    <row r="4428" spans="1:5">
      <c r="A4428" t="str">
        <f>VLOOKUP(C4428,Nomen2!$A$1:$E$34,2,0)</f>
        <v>BASSIN DE MORTAGNE - L'AIGLE</v>
      </c>
      <c r="B4428">
        <f>VLOOKUP(C4428,Nomen2!$A$1:$E$34,3,0)</f>
        <v>28128</v>
      </c>
      <c r="C4428" s="131">
        <v>2828</v>
      </c>
      <c r="D4428" s="130" t="s">
        <v>226</v>
      </c>
      <c r="E4428" s="131">
        <v>1</v>
      </c>
    </row>
    <row r="4429" spans="1:5">
      <c r="A4429" t="str">
        <f>VLOOKUP(C4429,Nomen2!$A$1:$E$34,2,0)</f>
        <v>BASSIN DE MORTAGNE - L'AIGLE</v>
      </c>
      <c r="B4429">
        <f>VLOOKUP(C4429,Nomen2!$A$1:$E$34,3,0)</f>
        <v>28128</v>
      </c>
      <c r="C4429" s="131">
        <v>2828</v>
      </c>
      <c r="D4429" s="130" t="s">
        <v>313</v>
      </c>
      <c r="E4429" s="131">
        <v>1</v>
      </c>
    </row>
    <row r="4430" spans="1:5">
      <c r="A4430" t="str">
        <f>VLOOKUP(C4430,Nomen2!$A$1:$E$34,2,0)</f>
        <v>BASSIN DE MORTAGNE - L'AIGLE</v>
      </c>
      <c r="B4430">
        <f>VLOOKUP(C4430,Nomen2!$A$1:$E$34,3,0)</f>
        <v>28128</v>
      </c>
      <c r="C4430" s="131">
        <v>2828</v>
      </c>
      <c r="D4430" s="130" t="s">
        <v>197</v>
      </c>
      <c r="E4430" s="131">
        <v>1</v>
      </c>
    </row>
    <row r="4431" spans="1:5">
      <c r="A4431" t="str">
        <f>VLOOKUP(C4431,Nomen2!$A$1:$E$34,2,0)</f>
        <v>BASSIN DE MORTAGNE - L'AIGLE</v>
      </c>
      <c r="B4431">
        <f>VLOOKUP(C4431,Nomen2!$A$1:$E$34,3,0)</f>
        <v>28128</v>
      </c>
      <c r="C4431" s="131">
        <v>2828</v>
      </c>
      <c r="D4431" s="130" t="s">
        <v>306</v>
      </c>
      <c r="E4431" s="131">
        <v>1</v>
      </c>
    </row>
    <row r="4432" spans="1:5">
      <c r="A4432" t="str">
        <f>VLOOKUP(C4432,Nomen2!$A$1:$E$34,2,0)</f>
        <v>BASSIN DE MORTAGNE - L'AIGLE</v>
      </c>
      <c r="B4432">
        <f>VLOOKUP(C4432,Nomen2!$A$1:$E$34,3,0)</f>
        <v>28128</v>
      </c>
      <c r="C4432" s="131">
        <v>2828</v>
      </c>
      <c r="D4432" s="130" t="s">
        <v>224</v>
      </c>
      <c r="E4432" s="131">
        <v>1</v>
      </c>
    </row>
    <row r="4433" spans="1:5">
      <c r="A4433" t="str">
        <f>VLOOKUP(C4433,Nomen2!$A$1:$E$34,2,0)</f>
        <v>BASSIN DE MORTAGNE - L'AIGLE</v>
      </c>
      <c r="B4433">
        <f>VLOOKUP(C4433,Nomen2!$A$1:$E$34,3,0)</f>
        <v>28128</v>
      </c>
      <c r="C4433" s="131">
        <v>2828</v>
      </c>
      <c r="D4433" s="130" t="s">
        <v>436</v>
      </c>
      <c r="E4433" s="131">
        <v>1</v>
      </c>
    </row>
    <row r="4434" spans="1:5">
      <c r="A4434" t="str">
        <f>VLOOKUP(C4434,Nomen2!$A$1:$E$34,2,0)</f>
        <v>BASSIN DE MORTAGNE - L'AIGLE</v>
      </c>
      <c r="B4434">
        <f>VLOOKUP(C4434,Nomen2!$A$1:$E$34,3,0)</f>
        <v>28128</v>
      </c>
      <c r="C4434" s="131">
        <v>2828</v>
      </c>
      <c r="D4434" s="130" t="s">
        <v>265</v>
      </c>
      <c r="E4434" s="131">
        <v>1</v>
      </c>
    </row>
    <row r="4435" spans="1:5">
      <c r="A4435" t="str">
        <f>VLOOKUP(C4435,Nomen2!$A$1:$E$34,2,0)</f>
        <v>BASSIN DE MORTAGNE - L'AIGLE</v>
      </c>
      <c r="B4435">
        <f>VLOOKUP(C4435,Nomen2!$A$1:$E$34,3,0)</f>
        <v>28128</v>
      </c>
      <c r="C4435" s="131">
        <v>2828</v>
      </c>
      <c r="D4435" s="130" t="s">
        <v>330</v>
      </c>
      <c r="E4435" s="131">
        <v>1</v>
      </c>
    </row>
    <row r="4436" spans="1:5">
      <c r="A4436" t="str">
        <f>VLOOKUP(C4436,Nomen2!$A$1:$E$34,2,0)</f>
        <v>BASSIN DE MORTAGNE - L'AIGLE</v>
      </c>
      <c r="B4436">
        <f>VLOOKUP(C4436,Nomen2!$A$1:$E$34,3,0)</f>
        <v>28128</v>
      </c>
      <c r="C4436" s="131">
        <v>2828</v>
      </c>
      <c r="D4436" s="130" t="s">
        <v>502</v>
      </c>
      <c r="E4436" s="131">
        <v>1</v>
      </c>
    </row>
    <row r="4437" spans="1:5">
      <c r="A4437" t="str">
        <f>VLOOKUP(C4437,Nomen2!$A$1:$E$34,2,0)</f>
        <v>BASSIN DE MORTAGNE - L'AIGLE</v>
      </c>
      <c r="B4437">
        <f>VLOOKUP(C4437,Nomen2!$A$1:$E$34,3,0)</f>
        <v>28128</v>
      </c>
      <c r="C4437" s="131">
        <v>2828</v>
      </c>
      <c r="D4437" s="130" t="s">
        <v>213</v>
      </c>
      <c r="E4437" s="131">
        <v>1</v>
      </c>
    </row>
    <row r="4438" spans="1:5">
      <c r="A4438" t="str">
        <f>VLOOKUP(C4438,Nomen2!$A$1:$E$34,2,0)</f>
        <v>BASSIN DE MORTAGNE - L'AIGLE</v>
      </c>
      <c r="B4438">
        <f>VLOOKUP(C4438,Nomen2!$A$1:$E$34,3,0)</f>
        <v>28128</v>
      </c>
      <c r="C4438" s="131">
        <v>2828</v>
      </c>
      <c r="D4438" s="130" t="s">
        <v>225</v>
      </c>
      <c r="E4438" s="131">
        <v>1</v>
      </c>
    </row>
    <row r="4439" spans="1:5">
      <c r="A4439" t="str">
        <f>VLOOKUP(C4439,Nomen2!$A$1:$E$34,2,0)</f>
        <v>BASSIN DE MORTAGNE - L'AIGLE</v>
      </c>
      <c r="B4439">
        <f>VLOOKUP(C4439,Nomen2!$A$1:$E$34,3,0)</f>
        <v>28128</v>
      </c>
      <c r="C4439" s="131">
        <v>2828</v>
      </c>
      <c r="D4439" s="130" t="s">
        <v>240</v>
      </c>
      <c r="E4439" s="131">
        <v>1</v>
      </c>
    </row>
    <row r="4440" spans="1:5">
      <c r="A4440" t="str">
        <f>VLOOKUP(C4440,Nomen2!$A$1:$E$34,2,0)</f>
        <v>BASSIN DE MORTAGNE - L'AIGLE</v>
      </c>
      <c r="B4440">
        <f>VLOOKUP(C4440,Nomen2!$A$1:$E$34,3,0)</f>
        <v>28128</v>
      </c>
      <c r="C4440" s="131">
        <v>2828</v>
      </c>
      <c r="D4440" s="130" t="s">
        <v>249</v>
      </c>
      <c r="E4440" s="131">
        <v>1</v>
      </c>
    </row>
    <row r="4441" spans="1:5">
      <c r="A4441" t="str">
        <f>VLOOKUP(C4441,Nomen2!$A$1:$E$34,2,0)</f>
        <v>BASSIN DE MORTAGNE - L'AIGLE</v>
      </c>
      <c r="B4441">
        <f>VLOOKUP(C4441,Nomen2!$A$1:$E$34,3,0)</f>
        <v>28128</v>
      </c>
      <c r="C4441" s="131">
        <v>2828</v>
      </c>
      <c r="D4441" s="130" t="s">
        <v>504</v>
      </c>
      <c r="E4441" s="131">
        <v>1</v>
      </c>
    </row>
    <row r="4442" spans="1:5">
      <c r="A4442" t="str">
        <f>VLOOKUP(C4442,Nomen2!$A$1:$E$34,2,0)</f>
        <v>BASSIN DE MORTAGNE - L'AIGLE</v>
      </c>
      <c r="B4442">
        <f>VLOOKUP(C4442,Nomen2!$A$1:$E$34,3,0)</f>
        <v>28128</v>
      </c>
      <c r="C4442" s="131">
        <v>2828</v>
      </c>
      <c r="D4442" s="130" t="s">
        <v>235</v>
      </c>
      <c r="E4442" s="131">
        <v>1</v>
      </c>
    </row>
    <row r="4443" spans="1:5">
      <c r="A4443" t="str">
        <f>VLOOKUP(C4443,Nomen2!$A$1:$E$34,2,0)</f>
        <v>BASSIN DE MORTAGNE - L'AIGLE</v>
      </c>
      <c r="B4443">
        <f>VLOOKUP(C4443,Nomen2!$A$1:$E$34,3,0)</f>
        <v>28128</v>
      </c>
      <c r="C4443" s="131">
        <v>2828</v>
      </c>
      <c r="D4443" s="130" t="s">
        <v>202</v>
      </c>
      <c r="E4443" s="131">
        <v>1</v>
      </c>
    </row>
    <row r="4444" spans="1:5">
      <c r="A4444" t="str">
        <f>VLOOKUP(C4444,Nomen2!$A$1:$E$34,2,0)</f>
        <v>BASSIN DE MORTAGNE - L'AIGLE</v>
      </c>
      <c r="B4444">
        <f>VLOOKUP(C4444,Nomen2!$A$1:$E$34,3,0)</f>
        <v>28128</v>
      </c>
      <c r="C4444" s="131">
        <v>2828</v>
      </c>
      <c r="D4444" s="130" t="s">
        <v>347</v>
      </c>
      <c r="E4444" s="131">
        <v>1</v>
      </c>
    </row>
    <row r="4445" spans="1:5">
      <c r="A4445" t="str">
        <f>VLOOKUP(C4445,Nomen2!$A$1:$E$34,2,0)</f>
        <v>BASSIN DE MORTAGNE - L'AIGLE</v>
      </c>
      <c r="B4445">
        <f>VLOOKUP(C4445,Nomen2!$A$1:$E$34,3,0)</f>
        <v>28128</v>
      </c>
      <c r="C4445" s="131">
        <v>2828</v>
      </c>
      <c r="D4445" s="130" t="s">
        <v>348</v>
      </c>
      <c r="E4445" s="131">
        <v>1</v>
      </c>
    </row>
    <row r="4446" spans="1:5">
      <c r="A4446" t="str">
        <f>VLOOKUP(C4446,Nomen2!$A$1:$E$34,2,0)</f>
        <v>BASSIN DE MORTAGNE - L'AIGLE</v>
      </c>
      <c r="B4446">
        <f>VLOOKUP(C4446,Nomen2!$A$1:$E$34,3,0)</f>
        <v>28128</v>
      </c>
      <c r="C4446" s="131">
        <v>2828</v>
      </c>
      <c r="D4446" s="130" t="s">
        <v>578</v>
      </c>
      <c r="E4446" s="131">
        <v>1</v>
      </c>
    </row>
    <row r="4447" spans="1:5">
      <c r="A4447" t="str">
        <f>VLOOKUP(C4447,Nomen2!$A$1:$E$34,2,0)</f>
        <v>BASSIN DE MORTAGNE - L'AIGLE</v>
      </c>
      <c r="B4447">
        <f>VLOOKUP(C4447,Nomen2!$A$1:$E$34,3,0)</f>
        <v>28128</v>
      </c>
      <c r="C4447" s="131">
        <v>2828</v>
      </c>
      <c r="D4447" s="130" t="s">
        <v>650</v>
      </c>
      <c r="E4447" s="131">
        <v>1</v>
      </c>
    </row>
    <row r="4448" spans="1:5">
      <c r="A4448" t="str">
        <f>VLOOKUP(C4448,Nomen2!$A$1:$E$34,2,0)</f>
        <v>BASSIN DE MORTAGNE - L'AIGLE</v>
      </c>
      <c r="B4448">
        <f>VLOOKUP(C4448,Nomen2!$A$1:$E$34,3,0)</f>
        <v>28128</v>
      </c>
      <c r="C4448" s="131">
        <v>2828</v>
      </c>
      <c r="D4448" s="130" t="s">
        <v>246</v>
      </c>
      <c r="E4448" s="131">
        <v>1</v>
      </c>
    </row>
    <row r="4449" spans="1:5">
      <c r="A4449" t="str">
        <f>VLOOKUP(C4449,Nomen2!$A$1:$E$34,2,0)</f>
        <v>BASSIN DE MORTAGNE - L'AIGLE</v>
      </c>
      <c r="B4449">
        <f>VLOOKUP(C4449,Nomen2!$A$1:$E$34,3,0)</f>
        <v>28128</v>
      </c>
      <c r="C4449" s="131">
        <v>2828</v>
      </c>
      <c r="D4449" s="130" t="s">
        <v>377</v>
      </c>
      <c r="E4449" s="131">
        <v>1</v>
      </c>
    </row>
    <row r="4450" spans="1:5">
      <c r="A4450" t="str">
        <f>VLOOKUP(C4450,Nomen2!$A$1:$E$34,2,0)</f>
        <v>BASSIN DE MORTAGNE - L'AIGLE</v>
      </c>
      <c r="B4450">
        <f>VLOOKUP(C4450,Nomen2!$A$1:$E$34,3,0)</f>
        <v>28128</v>
      </c>
      <c r="C4450" s="131">
        <v>2828</v>
      </c>
      <c r="D4450" s="130" t="s">
        <v>515</v>
      </c>
      <c r="E4450" s="131">
        <v>1</v>
      </c>
    </row>
    <row r="4451" spans="1:5">
      <c r="A4451" t="str">
        <f>VLOOKUP(C4451,Nomen2!$A$1:$E$34,2,0)</f>
        <v>BASSIN DE MORTAGNE - L'AIGLE</v>
      </c>
      <c r="B4451">
        <f>VLOOKUP(C4451,Nomen2!$A$1:$E$34,3,0)</f>
        <v>28128</v>
      </c>
      <c r="C4451" s="131">
        <v>2828</v>
      </c>
      <c r="D4451" s="130" t="s">
        <v>247</v>
      </c>
      <c r="E4451" s="131">
        <v>1</v>
      </c>
    </row>
    <row r="4452" spans="1:5">
      <c r="A4452" t="str">
        <f>VLOOKUP(C4452,Nomen2!$A$1:$E$34,2,0)</f>
        <v>BASSIN DE MORTAGNE - L'AIGLE</v>
      </c>
      <c r="B4452">
        <f>VLOOKUP(C4452,Nomen2!$A$1:$E$34,3,0)</f>
        <v>28128</v>
      </c>
      <c r="C4452" s="131">
        <v>2828</v>
      </c>
      <c r="D4452" s="130" t="s">
        <v>658</v>
      </c>
      <c r="E4452" s="131">
        <v>1</v>
      </c>
    </row>
    <row r="4453" spans="1:5">
      <c r="A4453" t="str">
        <f>VLOOKUP(C4453,Nomen2!$A$1:$E$34,2,0)</f>
        <v>BASSIN DE MORTAGNE - L'AIGLE</v>
      </c>
      <c r="B4453">
        <f>VLOOKUP(C4453,Nomen2!$A$1:$E$34,3,0)</f>
        <v>28128</v>
      </c>
      <c r="C4453" s="131">
        <v>2828</v>
      </c>
      <c r="D4453" s="130" t="s">
        <v>378</v>
      </c>
      <c r="E4453" s="131">
        <v>1</v>
      </c>
    </row>
    <row r="4454" spans="1:5">
      <c r="A4454" t="str">
        <f>VLOOKUP(C4454,Nomen2!$A$1:$E$34,2,0)</f>
        <v>BASSIN DE MORTAGNE - L'AIGLE</v>
      </c>
      <c r="B4454">
        <f>VLOOKUP(C4454,Nomen2!$A$1:$E$34,3,0)</f>
        <v>28128</v>
      </c>
      <c r="C4454" s="131">
        <v>2828</v>
      </c>
      <c r="D4454" s="130" t="s">
        <v>520</v>
      </c>
      <c r="E4454" s="131">
        <v>1</v>
      </c>
    </row>
    <row r="4455" spans="1:5">
      <c r="A4455" t="str">
        <f>VLOOKUP(C4455,Nomen2!$A$1:$E$34,2,0)</f>
        <v>BASSIN DE MORTAGNE - L'AIGLE</v>
      </c>
      <c r="B4455">
        <f>VLOOKUP(C4455,Nomen2!$A$1:$E$34,3,0)</f>
        <v>28128</v>
      </c>
      <c r="C4455" s="131">
        <v>2828</v>
      </c>
      <c r="D4455" s="130" t="s">
        <v>625</v>
      </c>
      <c r="E4455" s="131">
        <v>1</v>
      </c>
    </row>
    <row r="4456" spans="1:5">
      <c r="A4456" t="str">
        <f>VLOOKUP(C4456,Nomen2!$A$1:$E$34,2,0)</f>
        <v>BASSIN DE MORTAGNE - L'AIGLE</v>
      </c>
      <c r="B4456">
        <f>VLOOKUP(C4456,Nomen2!$A$1:$E$34,3,0)</f>
        <v>28128</v>
      </c>
      <c r="C4456" s="131">
        <v>2828</v>
      </c>
      <c r="D4456" s="130" t="s">
        <v>639</v>
      </c>
      <c r="E4456" s="131">
        <v>1</v>
      </c>
    </row>
    <row r="4457" spans="1:5">
      <c r="A4457" t="str">
        <f>VLOOKUP(C4457,Nomen2!$A$1:$E$34,2,0)</f>
        <v>BASSIN DE MORTAGNE - L'AIGLE</v>
      </c>
      <c r="B4457">
        <f>VLOOKUP(C4457,Nomen2!$A$1:$E$34,3,0)</f>
        <v>28128</v>
      </c>
      <c r="C4457" s="131">
        <v>2828</v>
      </c>
      <c r="D4457" s="130" t="s">
        <v>608</v>
      </c>
      <c r="E4457" s="131">
        <v>1</v>
      </c>
    </row>
    <row r="4458" spans="1:5">
      <c r="A4458" t="str">
        <f>VLOOKUP(C4458,Nomen2!$A$1:$E$34,2,0)</f>
        <v>BASSIN DE MORTAGNE - L'AIGLE</v>
      </c>
      <c r="B4458">
        <f>VLOOKUP(C4458,Nomen2!$A$1:$E$34,3,0)</f>
        <v>28128</v>
      </c>
      <c r="C4458" s="131">
        <v>2828</v>
      </c>
      <c r="D4458" s="130" t="s">
        <v>203</v>
      </c>
      <c r="E4458" s="131">
        <v>1</v>
      </c>
    </row>
    <row r="4459" spans="1:5">
      <c r="A4459" t="str">
        <f>VLOOKUP(C4459,Nomen2!$A$1:$E$34,2,0)</f>
        <v>BASSIN DE MORTAGNE - L'AIGLE</v>
      </c>
      <c r="B4459">
        <f>VLOOKUP(C4459,Nomen2!$A$1:$E$34,3,0)</f>
        <v>28128</v>
      </c>
      <c r="C4459" s="131">
        <v>2828</v>
      </c>
      <c r="D4459" s="130" t="s">
        <v>307</v>
      </c>
      <c r="E4459" s="131">
        <v>1</v>
      </c>
    </row>
    <row r="4460" spans="1:5">
      <c r="A4460" t="str">
        <f>VLOOKUP(C4460,Nomen2!$A$1:$E$34,2,0)</f>
        <v>BASSIN DE MORTAGNE - L'AIGLE</v>
      </c>
      <c r="B4460">
        <f>VLOOKUP(C4460,Nomen2!$A$1:$E$34,3,0)</f>
        <v>28128</v>
      </c>
      <c r="C4460" s="131">
        <v>2828</v>
      </c>
      <c r="D4460" s="130" t="s">
        <v>383</v>
      </c>
      <c r="E4460" s="131">
        <v>1</v>
      </c>
    </row>
    <row r="4461" spans="1:5">
      <c r="A4461" t="str">
        <f>VLOOKUP(C4461,Nomen2!$A$1:$E$34,2,0)</f>
        <v>BASSIN DE MORTAGNE - L'AIGLE</v>
      </c>
      <c r="B4461">
        <f>VLOOKUP(C4461,Nomen2!$A$1:$E$34,3,0)</f>
        <v>28128</v>
      </c>
      <c r="C4461" s="131">
        <v>2828</v>
      </c>
      <c r="D4461" s="130" t="s">
        <v>302</v>
      </c>
      <c r="E4461" s="131">
        <v>1</v>
      </c>
    </row>
    <row r="4462" spans="1:5">
      <c r="A4462" t="str">
        <f>VLOOKUP(C4462,Nomen2!$A$1:$E$34,2,0)</f>
        <v>BASSIN DE MORTAGNE - L'AIGLE</v>
      </c>
      <c r="B4462">
        <f>VLOOKUP(C4462,Nomen2!$A$1:$E$34,3,0)</f>
        <v>28128</v>
      </c>
      <c r="C4462" s="131">
        <v>2828</v>
      </c>
      <c r="D4462" s="130" t="s">
        <v>387</v>
      </c>
      <c r="E4462" s="131">
        <v>1</v>
      </c>
    </row>
    <row r="4463" spans="1:5">
      <c r="A4463" t="str">
        <f>VLOOKUP(C4463,Nomen2!$A$1:$E$34,2,0)</f>
        <v>BASSIN DE MORTAGNE - L'AIGLE</v>
      </c>
      <c r="B4463">
        <f>VLOOKUP(C4463,Nomen2!$A$1:$E$34,3,0)</f>
        <v>28128</v>
      </c>
      <c r="C4463" s="131">
        <v>2828</v>
      </c>
      <c r="D4463" s="130" t="s">
        <v>324</v>
      </c>
      <c r="E4463" s="131">
        <v>1</v>
      </c>
    </row>
    <row r="4464" spans="1:5">
      <c r="A4464" t="str">
        <f>VLOOKUP(C4464,Nomen2!$A$1:$E$34,2,0)</f>
        <v>BASSIN DE MORTAGNE - L'AIGLE</v>
      </c>
      <c r="B4464">
        <f>VLOOKUP(C4464,Nomen2!$A$1:$E$34,3,0)</f>
        <v>28128</v>
      </c>
      <c r="C4464" s="131">
        <v>2828</v>
      </c>
      <c r="D4464" s="130" t="s">
        <v>309</v>
      </c>
      <c r="E4464" s="131">
        <v>1</v>
      </c>
    </row>
    <row r="4465" spans="1:5">
      <c r="A4465" t="str">
        <f>VLOOKUP(C4465,Nomen2!$A$1:$E$34,2,0)</f>
        <v>BASSIN DE MORTAGNE - L'AIGLE</v>
      </c>
      <c r="B4465">
        <f>VLOOKUP(C4465,Nomen2!$A$1:$E$34,3,0)</f>
        <v>28128</v>
      </c>
      <c r="C4465" s="131">
        <v>2828</v>
      </c>
      <c r="D4465" s="130" t="s">
        <v>464</v>
      </c>
      <c r="E4465" s="131">
        <v>1</v>
      </c>
    </row>
    <row r="4466" spans="1:5">
      <c r="A4466" t="str">
        <f>VLOOKUP(C4466,Nomen2!$A$1:$E$34,2,0)</f>
        <v>BASSIN DE MORTAGNE - L'AIGLE</v>
      </c>
      <c r="B4466">
        <f>VLOOKUP(C4466,Nomen2!$A$1:$E$34,3,0)</f>
        <v>28128</v>
      </c>
      <c r="C4466" s="131">
        <v>2828</v>
      </c>
      <c r="D4466" s="130" t="s">
        <v>220</v>
      </c>
      <c r="E4466" s="131">
        <v>1</v>
      </c>
    </row>
    <row r="4467" spans="1:5">
      <c r="A4467" t="str">
        <f>VLOOKUP(C4467,Nomen2!$A$1:$E$34,2,0)</f>
        <v>BASSIN DE MORTAGNE - L'AIGLE</v>
      </c>
      <c r="B4467">
        <f>VLOOKUP(C4467,Nomen2!$A$1:$E$34,3,0)</f>
        <v>28128</v>
      </c>
      <c r="C4467" s="131">
        <v>2828</v>
      </c>
      <c r="D4467" s="130" t="s">
        <v>303</v>
      </c>
      <c r="E4467" s="131">
        <v>1</v>
      </c>
    </row>
    <row r="4468" spans="1:5">
      <c r="A4468" t="str">
        <f>VLOOKUP(C4468,Nomen2!$A$1:$E$34,2,0)</f>
        <v>BASSIN DE MORTAGNE - L'AIGLE</v>
      </c>
      <c r="B4468">
        <f>VLOOKUP(C4468,Nomen2!$A$1:$E$34,3,0)</f>
        <v>28128</v>
      </c>
      <c r="C4468" s="131">
        <v>2828</v>
      </c>
      <c r="D4468" s="130" t="s">
        <v>568</v>
      </c>
      <c r="E4468" s="131">
        <v>1</v>
      </c>
    </row>
    <row r="4469" spans="1:5">
      <c r="A4469" t="str">
        <f>VLOOKUP(C4469,Nomen2!$A$1:$E$34,2,0)</f>
        <v>BASSIN DE MORTAGNE - L'AIGLE</v>
      </c>
      <c r="B4469">
        <f>VLOOKUP(C4469,Nomen2!$A$1:$E$34,3,0)</f>
        <v>28128</v>
      </c>
      <c r="C4469" s="131">
        <v>2828</v>
      </c>
      <c r="D4469" s="130" t="s">
        <v>392</v>
      </c>
      <c r="E4469" s="131">
        <v>1</v>
      </c>
    </row>
    <row r="4470" spans="1:5">
      <c r="A4470" t="str">
        <f>VLOOKUP(C4470,Nomen2!$A$1:$E$34,2,0)</f>
        <v>BASSIN DE MORTAGNE - L'AIGLE</v>
      </c>
      <c r="B4470">
        <f>VLOOKUP(C4470,Nomen2!$A$1:$E$34,3,0)</f>
        <v>28128</v>
      </c>
      <c r="C4470" s="131">
        <v>2828</v>
      </c>
      <c r="D4470" s="130" t="s">
        <v>230</v>
      </c>
      <c r="E4470" s="131">
        <v>1</v>
      </c>
    </row>
    <row r="4471" spans="1:5">
      <c r="A4471" t="str">
        <f>VLOOKUP(C4471,Nomen2!$A$1:$E$34,2,0)</f>
        <v>BASSIN DE MORTAGNE - L'AIGLE</v>
      </c>
      <c r="B4471">
        <f>VLOOKUP(C4471,Nomen2!$A$1:$E$34,3,0)</f>
        <v>28128</v>
      </c>
      <c r="C4471" s="131">
        <v>2828</v>
      </c>
      <c r="D4471" s="130" t="s">
        <v>325</v>
      </c>
      <c r="E4471" s="131">
        <v>1</v>
      </c>
    </row>
    <row r="4472" spans="1:5">
      <c r="A4472" t="str">
        <f>VLOOKUP(C4472,Nomen2!$A$1:$E$34,2,0)</f>
        <v>BASSIN DE MORTAGNE - L'AIGLE</v>
      </c>
      <c r="B4472">
        <f>VLOOKUP(C4472,Nomen2!$A$1:$E$34,3,0)</f>
        <v>28128</v>
      </c>
      <c r="C4472" s="131">
        <v>2828</v>
      </c>
      <c r="D4472" s="130" t="s">
        <v>418</v>
      </c>
      <c r="E4472" s="131">
        <v>1</v>
      </c>
    </row>
    <row r="4473" spans="1:5">
      <c r="A4473" t="str">
        <f>VLOOKUP(C4473,Nomen2!$A$1:$E$34,2,0)</f>
        <v>BASSIN DE MORTAGNE - L'AIGLE</v>
      </c>
      <c r="B4473">
        <f>VLOOKUP(C4473,Nomen2!$A$1:$E$34,3,0)</f>
        <v>28128</v>
      </c>
      <c r="C4473" s="131">
        <v>2828</v>
      </c>
      <c r="D4473" s="130" t="s">
        <v>338</v>
      </c>
      <c r="E4473" s="131">
        <v>1</v>
      </c>
    </row>
    <row r="4474" spans="1:5">
      <c r="A4474" t="str">
        <f>VLOOKUP(C4474,Nomen2!$A$1:$E$34,2,0)</f>
        <v>BASSIN DE MORTAGNE - L'AIGLE</v>
      </c>
      <c r="B4474">
        <f>VLOOKUP(C4474,Nomen2!$A$1:$E$34,3,0)</f>
        <v>28128</v>
      </c>
      <c r="C4474" s="131">
        <v>2828</v>
      </c>
      <c r="D4474" s="130" t="s">
        <v>422</v>
      </c>
      <c r="E4474" s="131">
        <v>1</v>
      </c>
    </row>
    <row r="4475" spans="1:5">
      <c r="A4475" t="str">
        <f>VLOOKUP(C4475,Nomen2!$A$1:$E$34,2,0)</f>
        <v>BASSIN DE MORTAGNE - L'AIGLE</v>
      </c>
      <c r="B4475">
        <f>VLOOKUP(C4475,Nomen2!$A$1:$E$34,3,0)</f>
        <v>28128</v>
      </c>
      <c r="C4475" s="131">
        <v>2828</v>
      </c>
      <c r="D4475" s="130" t="s">
        <v>327</v>
      </c>
      <c r="E4475" s="131">
        <v>0</v>
      </c>
    </row>
    <row r="4476" spans="1:5">
      <c r="A4476" t="str">
        <f>VLOOKUP(C4476,Nomen2!$A$1:$E$34,2,0)</f>
        <v>BASSIN DE MORTAGNE - L'AIGLE</v>
      </c>
      <c r="B4476">
        <f>VLOOKUP(C4476,Nomen2!$A$1:$E$34,3,0)</f>
        <v>28128</v>
      </c>
      <c r="C4476" s="131">
        <v>2828</v>
      </c>
      <c r="D4476" s="130" t="s">
        <v>258</v>
      </c>
      <c r="E4476" s="131">
        <v>0</v>
      </c>
    </row>
    <row r="4477" spans="1:5">
      <c r="A4477" t="str">
        <f>VLOOKUP(C4477,Nomen2!$A$1:$E$34,2,0)</f>
        <v>BASSIN DE MORTAGNE - L'AIGLE</v>
      </c>
      <c r="B4477">
        <f>VLOOKUP(C4477,Nomen2!$A$1:$E$34,3,0)</f>
        <v>28128</v>
      </c>
      <c r="C4477" s="131">
        <v>2828</v>
      </c>
      <c r="D4477" s="130" t="s">
        <v>312</v>
      </c>
      <c r="E4477" s="131">
        <v>0</v>
      </c>
    </row>
    <row r="4478" spans="1:5">
      <c r="A4478" t="str">
        <f>VLOOKUP(C4478,Nomen2!$A$1:$E$34,2,0)</f>
        <v>BASSIN DE MORTAGNE - L'AIGLE</v>
      </c>
      <c r="B4478">
        <f>VLOOKUP(C4478,Nomen2!$A$1:$E$34,3,0)</f>
        <v>28128</v>
      </c>
      <c r="C4478" s="131">
        <v>2828</v>
      </c>
      <c r="D4478" s="130" t="s">
        <v>403</v>
      </c>
      <c r="E4478" s="131">
        <v>0</v>
      </c>
    </row>
    <row r="4479" spans="1:5">
      <c r="A4479" t="str">
        <f>VLOOKUP(C4479,Nomen2!$A$1:$E$34,2,0)</f>
        <v>BASSIN DE MORTAGNE - L'AIGLE</v>
      </c>
      <c r="B4479">
        <f>VLOOKUP(C4479,Nomen2!$A$1:$E$34,3,0)</f>
        <v>28128</v>
      </c>
      <c r="C4479" s="131">
        <v>2828</v>
      </c>
      <c r="D4479" s="130" t="s">
        <v>278</v>
      </c>
      <c r="E4479" s="131">
        <v>0</v>
      </c>
    </row>
    <row r="4480" spans="1:5">
      <c r="A4480" t="str">
        <f>VLOOKUP(C4480,Nomen2!$A$1:$E$34,2,0)</f>
        <v>BASSIN DE MORTAGNE - L'AIGLE</v>
      </c>
      <c r="B4480">
        <f>VLOOKUP(C4480,Nomen2!$A$1:$E$34,3,0)</f>
        <v>28128</v>
      </c>
      <c r="C4480" s="131">
        <v>2828</v>
      </c>
      <c r="D4480" s="130" t="s">
        <v>231</v>
      </c>
      <c r="E4480" s="131">
        <v>0</v>
      </c>
    </row>
    <row r="4481" spans="1:5">
      <c r="A4481" t="str">
        <f>VLOOKUP(C4481,Nomen2!$A$1:$E$34,2,0)</f>
        <v>BASSIN DE MORTAGNE - L'AIGLE</v>
      </c>
      <c r="B4481">
        <f>VLOOKUP(C4481,Nomen2!$A$1:$E$34,3,0)</f>
        <v>28128</v>
      </c>
      <c r="C4481" s="131">
        <v>2828</v>
      </c>
      <c r="D4481" s="130" t="s">
        <v>409</v>
      </c>
      <c r="E4481" s="131">
        <v>0</v>
      </c>
    </row>
    <row r="4482" spans="1:5">
      <c r="A4482" t="str">
        <f>VLOOKUP(C4482,Nomen2!$A$1:$E$34,2,0)</f>
        <v>BASSIN DE MORTAGNE - L'AIGLE</v>
      </c>
      <c r="B4482">
        <f>VLOOKUP(C4482,Nomen2!$A$1:$E$34,3,0)</f>
        <v>28128</v>
      </c>
      <c r="C4482" s="131">
        <v>2828</v>
      </c>
      <c r="D4482" s="130" t="s">
        <v>382</v>
      </c>
      <c r="E4482" s="131">
        <v>0</v>
      </c>
    </row>
    <row r="4483" spans="1:5">
      <c r="A4483" t="str">
        <f>VLOOKUP(C4483,Nomen2!$A$1:$E$34,2,0)</f>
        <v>BASSIN DE MORTAGNE - L'AIGLE</v>
      </c>
      <c r="B4483">
        <f>VLOOKUP(C4483,Nomen2!$A$1:$E$34,3,0)</f>
        <v>28128</v>
      </c>
      <c r="C4483" s="131">
        <v>2828</v>
      </c>
      <c r="D4483" s="130" t="s">
        <v>287</v>
      </c>
      <c r="E4483" s="131">
        <v>0</v>
      </c>
    </row>
    <row r="4484" spans="1:5">
      <c r="A4484" t="str">
        <f>VLOOKUP(C4484,Nomen2!$A$1:$E$34,2,0)</f>
        <v>BASSIN DE MORTAGNE - L'AIGLE</v>
      </c>
      <c r="B4484">
        <f>VLOOKUP(C4484,Nomen2!$A$1:$E$34,3,0)</f>
        <v>28128</v>
      </c>
      <c r="C4484" s="131">
        <v>2828</v>
      </c>
      <c r="D4484" s="130" t="s">
        <v>417</v>
      </c>
      <c r="E4484" s="131">
        <v>0</v>
      </c>
    </row>
    <row r="4485" spans="1:5">
      <c r="A4485" t="str">
        <f>VLOOKUP(C4485,Nomen2!$A$1:$E$34,2,0)</f>
        <v>BASSIN DE MORTAGNE - L'AIGLE</v>
      </c>
      <c r="B4485">
        <f>VLOOKUP(C4485,Nomen2!$A$1:$E$34,3,0)</f>
        <v>28128</v>
      </c>
      <c r="C4485" s="131">
        <v>2828</v>
      </c>
      <c r="D4485" s="130" t="s">
        <v>250</v>
      </c>
      <c r="E4485" s="131">
        <v>0</v>
      </c>
    </row>
    <row r="4486" spans="1:5">
      <c r="A4486" t="str">
        <f>VLOOKUP(C4486,Nomen2!$A$1:$E$34,2,0)</f>
        <v>BASSIN DE MORTAGNE - L'AIGLE</v>
      </c>
      <c r="B4486">
        <f>VLOOKUP(C4486,Nomen2!$A$1:$E$34,3,0)</f>
        <v>28128</v>
      </c>
      <c r="C4486" s="131">
        <v>2828</v>
      </c>
      <c r="D4486" s="130" t="s">
        <v>209</v>
      </c>
      <c r="E4486" s="131">
        <v>0</v>
      </c>
    </row>
    <row r="4487" spans="1:5">
      <c r="A4487" t="str">
        <f>VLOOKUP(C4487,Nomen2!$A$1:$E$34,2,0)</f>
        <v>CALVADOS</v>
      </c>
      <c r="B4487">
        <f>VLOOKUP(C4487,Nomen2!$A$1:$E$34,3,0)</f>
        <v>0</v>
      </c>
      <c r="C4487" s="131">
        <v>14</v>
      </c>
      <c r="D4487" s="130" t="s">
        <v>175</v>
      </c>
      <c r="E4487" s="131">
        <v>280</v>
      </c>
    </row>
    <row r="4488" spans="1:5">
      <c r="A4488" t="str">
        <f>VLOOKUP(C4488,Nomen2!$A$1:$E$34,2,0)</f>
        <v>CALVADOS</v>
      </c>
      <c r="B4488">
        <f>VLOOKUP(C4488,Nomen2!$A$1:$E$34,3,0)</f>
        <v>0</v>
      </c>
      <c r="C4488" s="131">
        <v>14</v>
      </c>
      <c r="D4488" s="130" t="s">
        <v>188</v>
      </c>
      <c r="E4488" s="131">
        <v>220</v>
      </c>
    </row>
    <row r="4489" spans="1:5">
      <c r="A4489" t="str">
        <f>VLOOKUP(C4489,Nomen2!$A$1:$E$34,2,0)</f>
        <v>CALVADOS</v>
      </c>
      <c r="B4489">
        <f>VLOOKUP(C4489,Nomen2!$A$1:$E$34,3,0)</f>
        <v>0</v>
      </c>
      <c r="C4489" s="131">
        <v>14</v>
      </c>
      <c r="D4489" s="130" t="s">
        <v>195</v>
      </c>
      <c r="E4489" s="131">
        <v>214</v>
      </c>
    </row>
    <row r="4490" spans="1:5">
      <c r="A4490" t="str">
        <f>VLOOKUP(C4490,Nomen2!$A$1:$E$34,2,0)</f>
        <v>CALVADOS</v>
      </c>
      <c r="B4490">
        <f>VLOOKUP(C4490,Nomen2!$A$1:$E$34,3,0)</f>
        <v>0</v>
      </c>
      <c r="C4490" s="131">
        <v>14</v>
      </c>
      <c r="D4490" s="130" t="s">
        <v>183</v>
      </c>
      <c r="E4490" s="131">
        <v>203</v>
      </c>
    </row>
    <row r="4491" spans="1:5">
      <c r="A4491" t="str">
        <f>VLOOKUP(C4491,Nomen2!$A$1:$E$34,2,0)</f>
        <v>CALVADOS</v>
      </c>
      <c r="B4491">
        <f>VLOOKUP(C4491,Nomen2!$A$1:$E$34,3,0)</f>
        <v>0</v>
      </c>
      <c r="C4491" s="131">
        <v>14</v>
      </c>
      <c r="D4491" s="130" t="s">
        <v>185</v>
      </c>
      <c r="E4491" s="131">
        <v>194</v>
      </c>
    </row>
    <row r="4492" spans="1:5">
      <c r="A4492" t="str">
        <f>VLOOKUP(C4492,Nomen2!$A$1:$E$34,2,0)</f>
        <v>CALVADOS</v>
      </c>
      <c r="B4492">
        <f>VLOOKUP(C4492,Nomen2!$A$1:$E$34,3,0)</f>
        <v>0</v>
      </c>
      <c r="C4492" s="131">
        <v>14</v>
      </c>
      <c r="D4492" s="130" t="s">
        <v>199</v>
      </c>
      <c r="E4492" s="131">
        <v>159</v>
      </c>
    </row>
    <row r="4493" spans="1:5">
      <c r="A4493" t="str">
        <f>VLOOKUP(C4493,Nomen2!$A$1:$E$34,2,0)</f>
        <v>CALVADOS</v>
      </c>
      <c r="B4493">
        <f>VLOOKUP(C4493,Nomen2!$A$1:$E$34,3,0)</f>
        <v>0</v>
      </c>
      <c r="C4493" s="131">
        <v>14</v>
      </c>
      <c r="D4493" s="130" t="s">
        <v>176</v>
      </c>
      <c r="E4493" s="131">
        <v>151</v>
      </c>
    </row>
    <row r="4494" spans="1:5">
      <c r="A4494" t="str">
        <f>VLOOKUP(C4494,Nomen2!$A$1:$E$34,2,0)</f>
        <v>CALVADOS</v>
      </c>
      <c r="B4494">
        <f>VLOOKUP(C4494,Nomen2!$A$1:$E$34,3,0)</f>
        <v>0</v>
      </c>
      <c r="C4494" s="131">
        <v>14</v>
      </c>
      <c r="D4494" s="130" t="s">
        <v>193</v>
      </c>
      <c r="E4494" s="131">
        <v>133</v>
      </c>
    </row>
    <row r="4495" spans="1:5">
      <c r="A4495" t="str">
        <f>VLOOKUP(C4495,Nomen2!$A$1:$E$34,2,0)</f>
        <v>CALVADOS</v>
      </c>
      <c r="B4495">
        <f>VLOOKUP(C4495,Nomen2!$A$1:$E$34,3,0)</f>
        <v>0</v>
      </c>
      <c r="C4495" s="131">
        <v>14</v>
      </c>
      <c r="D4495" s="130" t="s">
        <v>178</v>
      </c>
      <c r="E4495" s="131">
        <v>128</v>
      </c>
    </row>
    <row r="4496" spans="1:5">
      <c r="A4496" t="str">
        <f>VLOOKUP(C4496,Nomen2!$A$1:$E$34,2,0)</f>
        <v>CALVADOS</v>
      </c>
      <c r="B4496">
        <f>VLOOKUP(C4496,Nomen2!$A$1:$E$34,3,0)</f>
        <v>0</v>
      </c>
      <c r="C4496" s="131">
        <v>14</v>
      </c>
      <c r="D4496" s="130" t="s">
        <v>184</v>
      </c>
      <c r="E4496" s="131">
        <v>111</v>
      </c>
    </row>
    <row r="4497" spans="1:5">
      <c r="A4497" t="str">
        <f>VLOOKUP(C4497,Nomen2!$A$1:$E$34,2,0)</f>
        <v>CALVADOS</v>
      </c>
      <c r="B4497">
        <f>VLOOKUP(C4497,Nomen2!$A$1:$E$34,3,0)</f>
        <v>0</v>
      </c>
      <c r="C4497" s="131">
        <v>14</v>
      </c>
      <c r="D4497" s="130" t="s">
        <v>191</v>
      </c>
      <c r="E4497" s="131">
        <v>104</v>
      </c>
    </row>
    <row r="4498" spans="1:5">
      <c r="A4498" t="str">
        <f>VLOOKUP(C4498,Nomen2!$A$1:$E$34,2,0)</f>
        <v>CALVADOS</v>
      </c>
      <c r="B4498">
        <f>VLOOKUP(C4498,Nomen2!$A$1:$E$34,3,0)</f>
        <v>0</v>
      </c>
      <c r="C4498" s="131">
        <v>14</v>
      </c>
      <c r="D4498" s="130" t="s">
        <v>179</v>
      </c>
      <c r="E4498" s="131">
        <v>101</v>
      </c>
    </row>
    <row r="4499" spans="1:5">
      <c r="A4499" t="str">
        <f>VLOOKUP(C4499,Nomen2!$A$1:$E$34,2,0)</f>
        <v>CALVADOS</v>
      </c>
      <c r="B4499">
        <f>VLOOKUP(C4499,Nomen2!$A$1:$E$34,3,0)</f>
        <v>0</v>
      </c>
      <c r="C4499" s="131">
        <v>14</v>
      </c>
      <c r="D4499" s="130" t="s">
        <v>177</v>
      </c>
      <c r="E4499" s="131">
        <v>95</v>
      </c>
    </row>
    <row r="4500" spans="1:5">
      <c r="A4500" t="str">
        <f>VLOOKUP(C4500,Nomen2!$A$1:$E$34,2,0)</f>
        <v>CALVADOS</v>
      </c>
      <c r="B4500">
        <f>VLOOKUP(C4500,Nomen2!$A$1:$E$34,3,0)</f>
        <v>0</v>
      </c>
      <c r="C4500" s="131">
        <v>14</v>
      </c>
      <c r="D4500" s="130" t="s">
        <v>182</v>
      </c>
      <c r="E4500" s="131">
        <v>76</v>
      </c>
    </row>
    <row r="4501" spans="1:5">
      <c r="A4501" t="str">
        <f>VLOOKUP(C4501,Nomen2!$A$1:$E$34,2,0)</f>
        <v>CALVADOS</v>
      </c>
      <c r="B4501">
        <f>VLOOKUP(C4501,Nomen2!$A$1:$E$34,3,0)</f>
        <v>0</v>
      </c>
      <c r="C4501" s="131">
        <v>14</v>
      </c>
      <c r="D4501" s="130" t="s">
        <v>201</v>
      </c>
      <c r="E4501" s="131">
        <v>69</v>
      </c>
    </row>
    <row r="4502" spans="1:5">
      <c r="A4502" t="str">
        <f>VLOOKUP(C4502,Nomen2!$A$1:$E$34,2,0)</f>
        <v>CALVADOS</v>
      </c>
      <c r="B4502">
        <f>VLOOKUP(C4502,Nomen2!$A$1:$E$34,3,0)</f>
        <v>0</v>
      </c>
      <c r="C4502" s="131">
        <v>14</v>
      </c>
      <c r="D4502" s="130" t="s">
        <v>181</v>
      </c>
      <c r="E4502" s="131">
        <v>67</v>
      </c>
    </row>
    <row r="4503" spans="1:5">
      <c r="A4503" t="str">
        <f>VLOOKUP(C4503,Nomen2!$A$1:$E$34,2,0)</f>
        <v>CALVADOS</v>
      </c>
      <c r="B4503">
        <f>VLOOKUP(C4503,Nomen2!$A$1:$E$34,3,0)</f>
        <v>0</v>
      </c>
      <c r="C4503" s="131">
        <v>14</v>
      </c>
      <c r="D4503" s="130" t="s">
        <v>189</v>
      </c>
      <c r="E4503" s="131">
        <v>64</v>
      </c>
    </row>
    <row r="4504" spans="1:5">
      <c r="A4504" t="str">
        <f>VLOOKUP(C4504,Nomen2!$A$1:$E$34,2,0)</f>
        <v>CALVADOS</v>
      </c>
      <c r="B4504">
        <f>VLOOKUP(C4504,Nomen2!$A$1:$E$34,3,0)</f>
        <v>0</v>
      </c>
      <c r="C4504" s="131">
        <v>14</v>
      </c>
      <c r="D4504" s="130" t="s">
        <v>198</v>
      </c>
      <c r="E4504" s="131">
        <v>63</v>
      </c>
    </row>
    <row r="4505" spans="1:5">
      <c r="A4505" t="str">
        <f>VLOOKUP(C4505,Nomen2!$A$1:$E$34,2,0)</f>
        <v>CALVADOS</v>
      </c>
      <c r="B4505">
        <f>VLOOKUP(C4505,Nomen2!$A$1:$E$34,3,0)</f>
        <v>0</v>
      </c>
      <c r="C4505" s="131">
        <v>14</v>
      </c>
      <c r="D4505" s="130" t="s">
        <v>211</v>
      </c>
      <c r="E4505" s="131">
        <v>61</v>
      </c>
    </row>
    <row r="4506" spans="1:5">
      <c r="A4506" t="str">
        <f>VLOOKUP(C4506,Nomen2!$A$1:$E$34,2,0)</f>
        <v>CALVADOS</v>
      </c>
      <c r="B4506">
        <f>VLOOKUP(C4506,Nomen2!$A$1:$E$34,3,0)</f>
        <v>0</v>
      </c>
      <c r="C4506" s="131">
        <v>14</v>
      </c>
      <c r="D4506" s="130" t="s">
        <v>180</v>
      </c>
      <c r="E4506" s="131">
        <v>54</v>
      </c>
    </row>
    <row r="4507" spans="1:5">
      <c r="A4507" t="str">
        <f>VLOOKUP(C4507,Nomen2!$A$1:$E$34,2,0)</f>
        <v>CALVADOS</v>
      </c>
      <c r="B4507">
        <f>VLOOKUP(C4507,Nomen2!$A$1:$E$34,3,0)</f>
        <v>0</v>
      </c>
      <c r="C4507" s="131">
        <v>14</v>
      </c>
      <c r="D4507" s="130" t="s">
        <v>192</v>
      </c>
      <c r="E4507" s="131">
        <v>53</v>
      </c>
    </row>
    <row r="4508" spans="1:5">
      <c r="A4508" t="str">
        <f>VLOOKUP(C4508,Nomen2!$A$1:$E$34,2,0)</f>
        <v>CALVADOS</v>
      </c>
      <c r="B4508">
        <f>VLOOKUP(C4508,Nomen2!$A$1:$E$34,3,0)</f>
        <v>0</v>
      </c>
      <c r="C4508" s="131">
        <v>14</v>
      </c>
      <c r="D4508" s="130" t="s">
        <v>194</v>
      </c>
      <c r="E4508" s="131">
        <v>50</v>
      </c>
    </row>
    <row r="4509" spans="1:5">
      <c r="A4509" t="str">
        <f>VLOOKUP(C4509,Nomen2!$A$1:$E$34,2,0)</f>
        <v>CALVADOS</v>
      </c>
      <c r="B4509">
        <f>VLOOKUP(C4509,Nomen2!$A$1:$E$34,3,0)</f>
        <v>0</v>
      </c>
      <c r="C4509" s="131">
        <v>14</v>
      </c>
      <c r="D4509" s="130" t="s">
        <v>187</v>
      </c>
      <c r="E4509" s="131">
        <v>48</v>
      </c>
    </row>
    <row r="4510" spans="1:5">
      <c r="A4510" t="str">
        <f>VLOOKUP(C4510,Nomen2!$A$1:$E$34,2,0)</f>
        <v>CALVADOS</v>
      </c>
      <c r="B4510">
        <f>VLOOKUP(C4510,Nomen2!$A$1:$E$34,3,0)</f>
        <v>0</v>
      </c>
      <c r="C4510" s="131">
        <v>14</v>
      </c>
      <c r="D4510" s="130" t="s">
        <v>196</v>
      </c>
      <c r="E4510" s="131">
        <v>47</v>
      </c>
    </row>
    <row r="4511" spans="1:5">
      <c r="A4511" t="str">
        <f>VLOOKUP(C4511,Nomen2!$A$1:$E$34,2,0)</f>
        <v>CALVADOS</v>
      </c>
      <c r="B4511">
        <f>VLOOKUP(C4511,Nomen2!$A$1:$E$34,3,0)</f>
        <v>0</v>
      </c>
      <c r="C4511" s="131">
        <v>14</v>
      </c>
      <c r="D4511" s="130" t="s">
        <v>255</v>
      </c>
      <c r="E4511" s="131">
        <v>42</v>
      </c>
    </row>
    <row r="4512" spans="1:5">
      <c r="A4512" t="str">
        <f>VLOOKUP(C4512,Nomen2!$A$1:$E$34,2,0)</f>
        <v>CALVADOS</v>
      </c>
      <c r="B4512">
        <f>VLOOKUP(C4512,Nomen2!$A$1:$E$34,3,0)</f>
        <v>0</v>
      </c>
      <c r="C4512" s="131">
        <v>14</v>
      </c>
      <c r="D4512" s="130" t="s">
        <v>221</v>
      </c>
      <c r="E4512" s="131">
        <v>42</v>
      </c>
    </row>
    <row r="4513" spans="1:5">
      <c r="A4513" t="str">
        <f>VLOOKUP(C4513,Nomen2!$A$1:$E$34,2,0)</f>
        <v>CALVADOS</v>
      </c>
      <c r="B4513">
        <f>VLOOKUP(C4513,Nomen2!$A$1:$E$34,3,0)</f>
        <v>0</v>
      </c>
      <c r="C4513" s="131">
        <v>14</v>
      </c>
      <c r="D4513" s="130" t="s">
        <v>200</v>
      </c>
      <c r="E4513" s="131">
        <v>41</v>
      </c>
    </row>
    <row r="4514" spans="1:5">
      <c r="A4514" t="str">
        <f>VLOOKUP(C4514,Nomen2!$A$1:$E$34,2,0)</f>
        <v>CALVADOS</v>
      </c>
      <c r="B4514">
        <f>VLOOKUP(C4514,Nomen2!$A$1:$E$34,3,0)</f>
        <v>0</v>
      </c>
      <c r="C4514" s="131">
        <v>14</v>
      </c>
      <c r="D4514" s="130" t="s">
        <v>229</v>
      </c>
      <c r="E4514" s="131">
        <v>41</v>
      </c>
    </row>
    <row r="4515" spans="1:5">
      <c r="A4515" t="str">
        <f>VLOOKUP(C4515,Nomen2!$A$1:$E$34,2,0)</f>
        <v>CALVADOS</v>
      </c>
      <c r="B4515">
        <f>VLOOKUP(C4515,Nomen2!$A$1:$E$34,3,0)</f>
        <v>0</v>
      </c>
      <c r="C4515" s="131">
        <v>14</v>
      </c>
      <c r="D4515" s="130" t="s">
        <v>206</v>
      </c>
      <c r="E4515" s="131">
        <v>40</v>
      </c>
    </row>
    <row r="4516" spans="1:5">
      <c r="A4516" t="str">
        <f>VLOOKUP(C4516,Nomen2!$A$1:$E$34,2,0)</f>
        <v>CALVADOS</v>
      </c>
      <c r="B4516">
        <f>VLOOKUP(C4516,Nomen2!$A$1:$E$34,3,0)</f>
        <v>0</v>
      </c>
      <c r="C4516" s="131">
        <v>14</v>
      </c>
      <c r="D4516" s="130" t="s">
        <v>268</v>
      </c>
      <c r="E4516" s="131">
        <v>39</v>
      </c>
    </row>
    <row r="4517" spans="1:5">
      <c r="A4517" t="str">
        <f>VLOOKUP(C4517,Nomen2!$A$1:$E$34,2,0)</f>
        <v>CALVADOS</v>
      </c>
      <c r="B4517">
        <f>VLOOKUP(C4517,Nomen2!$A$1:$E$34,3,0)</f>
        <v>0</v>
      </c>
      <c r="C4517" s="131">
        <v>14</v>
      </c>
      <c r="D4517" s="130" t="s">
        <v>197</v>
      </c>
      <c r="E4517" s="131">
        <v>36</v>
      </c>
    </row>
    <row r="4518" spans="1:5">
      <c r="A4518" t="str">
        <f>VLOOKUP(C4518,Nomen2!$A$1:$E$34,2,0)</f>
        <v>CALVADOS</v>
      </c>
      <c r="B4518">
        <f>VLOOKUP(C4518,Nomen2!$A$1:$E$34,3,0)</f>
        <v>0</v>
      </c>
      <c r="C4518" s="131">
        <v>14</v>
      </c>
      <c r="D4518" s="130" t="s">
        <v>186</v>
      </c>
      <c r="E4518" s="131">
        <v>36</v>
      </c>
    </row>
    <row r="4519" spans="1:5">
      <c r="A4519" t="str">
        <f>VLOOKUP(C4519,Nomen2!$A$1:$E$34,2,0)</f>
        <v>CALVADOS</v>
      </c>
      <c r="B4519">
        <f>VLOOKUP(C4519,Nomen2!$A$1:$E$34,3,0)</f>
        <v>0</v>
      </c>
      <c r="C4519" s="131">
        <v>14</v>
      </c>
      <c r="D4519" s="130" t="s">
        <v>238</v>
      </c>
      <c r="E4519" s="131">
        <v>36</v>
      </c>
    </row>
    <row r="4520" spans="1:5">
      <c r="A4520" t="str">
        <f>VLOOKUP(C4520,Nomen2!$A$1:$E$34,2,0)</f>
        <v>CALVADOS</v>
      </c>
      <c r="B4520">
        <f>VLOOKUP(C4520,Nomen2!$A$1:$E$34,3,0)</f>
        <v>0</v>
      </c>
      <c r="C4520" s="131">
        <v>14</v>
      </c>
      <c r="D4520" s="130" t="s">
        <v>230</v>
      </c>
      <c r="E4520" s="131">
        <v>35</v>
      </c>
    </row>
    <row r="4521" spans="1:5">
      <c r="A4521" t="str">
        <f>VLOOKUP(C4521,Nomen2!$A$1:$E$34,2,0)</f>
        <v>CALVADOS</v>
      </c>
      <c r="B4521">
        <f>VLOOKUP(C4521,Nomen2!$A$1:$E$34,3,0)</f>
        <v>0</v>
      </c>
      <c r="C4521" s="131">
        <v>14</v>
      </c>
      <c r="D4521" s="130" t="s">
        <v>223</v>
      </c>
      <c r="E4521" s="131">
        <v>34</v>
      </c>
    </row>
    <row r="4522" spans="1:5">
      <c r="A4522" t="str">
        <f>VLOOKUP(C4522,Nomen2!$A$1:$E$34,2,0)</f>
        <v>CALVADOS</v>
      </c>
      <c r="B4522">
        <f>VLOOKUP(C4522,Nomen2!$A$1:$E$34,3,0)</f>
        <v>0</v>
      </c>
      <c r="C4522" s="131">
        <v>14</v>
      </c>
      <c r="D4522" s="130" t="s">
        <v>291</v>
      </c>
      <c r="E4522" s="131">
        <v>32</v>
      </c>
    </row>
    <row r="4523" spans="1:5">
      <c r="A4523" t="str">
        <f>VLOOKUP(C4523,Nomen2!$A$1:$E$34,2,0)</f>
        <v>CALVADOS</v>
      </c>
      <c r="B4523">
        <f>VLOOKUP(C4523,Nomen2!$A$1:$E$34,3,0)</f>
        <v>0</v>
      </c>
      <c r="C4523" s="131">
        <v>14</v>
      </c>
      <c r="D4523" s="130" t="s">
        <v>217</v>
      </c>
      <c r="E4523" s="131">
        <v>30</v>
      </c>
    </row>
    <row r="4524" spans="1:5">
      <c r="A4524" t="str">
        <f>VLOOKUP(C4524,Nomen2!$A$1:$E$34,2,0)</f>
        <v>CALVADOS</v>
      </c>
      <c r="B4524">
        <f>VLOOKUP(C4524,Nomen2!$A$1:$E$34,3,0)</f>
        <v>0</v>
      </c>
      <c r="C4524" s="131">
        <v>14</v>
      </c>
      <c r="D4524" s="130" t="s">
        <v>273</v>
      </c>
      <c r="E4524" s="131">
        <v>29</v>
      </c>
    </row>
    <row r="4525" spans="1:5">
      <c r="A4525" t="str">
        <f>VLOOKUP(C4525,Nomen2!$A$1:$E$34,2,0)</f>
        <v>CALVADOS</v>
      </c>
      <c r="B4525">
        <f>VLOOKUP(C4525,Nomen2!$A$1:$E$34,3,0)</f>
        <v>0</v>
      </c>
      <c r="C4525" s="131">
        <v>14</v>
      </c>
      <c r="D4525" s="130" t="s">
        <v>253</v>
      </c>
      <c r="E4525" s="131">
        <v>27</v>
      </c>
    </row>
    <row r="4526" spans="1:5">
      <c r="A4526" t="str">
        <f>VLOOKUP(C4526,Nomen2!$A$1:$E$34,2,0)</f>
        <v>CALVADOS</v>
      </c>
      <c r="B4526">
        <f>VLOOKUP(C4526,Nomen2!$A$1:$E$34,3,0)</f>
        <v>0</v>
      </c>
      <c r="C4526" s="131">
        <v>14</v>
      </c>
      <c r="D4526" s="130" t="s">
        <v>215</v>
      </c>
      <c r="E4526" s="131">
        <v>26</v>
      </c>
    </row>
    <row r="4527" spans="1:5">
      <c r="A4527" t="str">
        <f>VLOOKUP(C4527,Nomen2!$A$1:$E$34,2,0)</f>
        <v>CALVADOS</v>
      </c>
      <c r="B4527">
        <f>VLOOKUP(C4527,Nomen2!$A$1:$E$34,3,0)</f>
        <v>0</v>
      </c>
      <c r="C4527" s="131">
        <v>14</v>
      </c>
      <c r="D4527" s="130" t="s">
        <v>207</v>
      </c>
      <c r="E4527" s="131">
        <v>26</v>
      </c>
    </row>
    <row r="4528" spans="1:5">
      <c r="A4528" t="str">
        <f>VLOOKUP(C4528,Nomen2!$A$1:$E$34,2,0)</f>
        <v>CALVADOS</v>
      </c>
      <c r="B4528">
        <f>VLOOKUP(C4528,Nomen2!$A$1:$E$34,3,0)</f>
        <v>0</v>
      </c>
      <c r="C4528" s="131">
        <v>14</v>
      </c>
      <c r="D4528" s="130" t="s">
        <v>240</v>
      </c>
      <c r="E4528" s="131">
        <v>26</v>
      </c>
    </row>
    <row r="4529" spans="1:5">
      <c r="A4529" t="str">
        <f>VLOOKUP(C4529,Nomen2!$A$1:$E$34,2,0)</f>
        <v>CALVADOS</v>
      </c>
      <c r="B4529">
        <f>VLOOKUP(C4529,Nomen2!$A$1:$E$34,3,0)</f>
        <v>0</v>
      </c>
      <c r="C4529" s="131">
        <v>14</v>
      </c>
      <c r="D4529" s="130" t="s">
        <v>252</v>
      </c>
      <c r="E4529" s="131">
        <v>25</v>
      </c>
    </row>
    <row r="4530" spans="1:5">
      <c r="A4530" t="str">
        <f>VLOOKUP(C4530,Nomen2!$A$1:$E$34,2,0)</f>
        <v>CALVADOS</v>
      </c>
      <c r="B4530">
        <f>VLOOKUP(C4530,Nomen2!$A$1:$E$34,3,0)</f>
        <v>0</v>
      </c>
      <c r="C4530" s="131">
        <v>14</v>
      </c>
      <c r="D4530" s="130" t="s">
        <v>302</v>
      </c>
      <c r="E4530" s="131">
        <v>25</v>
      </c>
    </row>
    <row r="4531" spans="1:5">
      <c r="A4531" t="str">
        <f>VLOOKUP(C4531,Nomen2!$A$1:$E$34,2,0)</f>
        <v>CALVADOS</v>
      </c>
      <c r="B4531">
        <f>VLOOKUP(C4531,Nomen2!$A$1:$E$34,3,0)</f>
        <v>0</v>
      </c>
      <c r="C4531" s="131">
        <v>14</v>
      </c>
      <c r="D4531" s="130" t="s">
        <v>233</v>
      </c>
      <c r="E4531" s="131">
        <v>24</v>
      </c>
    </row>
    <row r="4532" spans="1:5">
      <c r="A4532" t="str">
        <f>VLOOKUP(C4532,Nomen2!$A$1:$E$34,2,0)</f>
        <v>CALVADOS</v>
      </c>
      <c r="B4532">
        <f>VLOOKUP(C4532,Nomen2!$A$1:$E$34,3,0)</f>
        <v>0</v>
      </c>
      <c r="C4532" s="131">
        <v>14</v>
      </c>
      <c r="D4532" s="130" t="s">
        <v>219</v>
      </c>
      <c r="E4532" s="131">
        <v>23</v>
      </c>
    </row>
    <row r="4533" spans="1:5">
      <c r="A4533" t="str">
        <f>VLOOKUP(C4533,Nomen2!$A$1:$E$34,2,0)</f>
        <v>CALVADOS</v>
      </c>
      <c r="B4533">
        <f>VLOOKUP(C4533,Nomen2!$A$1:$E$34,3,0)</f>
        <v>0</v>
      </c>
      <c r="C4533" s="131">
        <v>14</v>
      </c>
      <c r="D4533" s="130" t="s">
        <v>213</v>
      </c>
      <c r="E4533" s="131">
        <v>22</v>
      </c>
    </row>
    <row r="4534" spans="1:5">
      <c r="A4534" t="str">
        <f>VLOOKUP(C4534,Nomen2!$A$1:$E$34,2,0)</f>
        <v>CALVADOS</v>
      </c>
      <c r="B4534">
        <f>VLOOKUP(C4534,Nomen2!$A$1:$E$34,3,0)</f>
        <v>0</v>
      </c>
      <c r="C4534" s="131">
        <v>14</v>
      </c>
      <c r="D4534" s="130" t="s">
        <v>204</v>
      </c>
      <c r="E4534" s="131">
        <v>22</v>
      </c>
    </row>
    <row r="4535" spans="1:5">
      <c r="A4535" t="str">
        <f>VLOOKUP(C4535,Nomen2!$A$1:$E$34,2,0)</f>
        <v>CALVADOS</v>
      </c>
      <c r="B4535">
        <f>VLOOKUP(C4535,Nomen2!$A$1:$E$34,3,0)</f>
        <v>0</v>
      </c>
      <c r="C4535" s="131">
        <v>14</v>
      </c>
      <c r="D4535" s="130" t="s">
        <v>288</v>
      </c>
      <c r="E4535" s="131">
        <v>22</v>
      </c>
    </row>
    <row r="4536" spans="1:5">
      <c r="A4536" t="str">
        <f>VLOOKUP(C4536,Nomen2!$A$1:$E$34,2,0)</f>
        <v>CALVADOS</v>
      </c>
      <c r="B4536">
        <f>VLOOKUP(C4536,Nomen2!$A$1:$E$34,3,0)</f>
        <v>0</v>
      </c>
      <c r="C4536" s="131">
        <v>14</v>
      </c>
      <c r="D4536" s="130" t="s">
        <v>257</v>
      </c>
      <c r="E4536" s="131">
        <v>21</v>
      </c>
    </row>
    <row r="4537" spans="1:5">
      <c r="A4537" t="str">
        <f>VLOOKUP(C4537,Nomen2!$A$1:$E$34,2,0)</f>
        <v>CALVADOS</v>
      </c>
      <c r="B4537">
        <f>VLOOKUP(C4537,Nomen2!$A$1:$E$34,3,0)</f>
        <v>0</v>
      </c>
      <c r="C4537" s="131">
        <v>14</v>
      </c>
      <c r="D4537" s="130" t="s">
        <v>190</v>
      </c>
      <c r="E4537" s="131">
        <v>21</v>
      </c>
    </row>
    <row r="4538" spans="1:5">
      <c r="A4538" t="str">
        <f>VLOOKUP(C4538,Nomen2!$A$1:$E$34,2,0)</f>
        <v>CALVADOS</v>
      </c>
      <c r="B4538">
        <f>VLOOKUP(C4538,Nomen2!$A$1:$E$34,3,0)</f>
        <v>0</v>
      </c>
      <c r="C4538" s="131">
        <v>14</v>
      </c>
      <c r="D4538" s="130" t="s">
        <v>203</v>
      </c>
      <c r="E4538" s="131">
        <v>21</v>
      </c>
    </row>
    <row r="4539" spans="1:5">
      <c r="A4539" t="str">
        <f>VLOOKUP(C4539,Nomen2!$A$1:$E$34,2,0)</f>
        <v>CALVADOS</v>
      </c>
      <c r="B4539">
        <f>VLOOKUP(C4539,Nomen2!$A$1:$E$34,3,0)</f>
        <v>0</v>
      </c>
      <c r="C4539" s="131">
        <v>14</v>
      </c>
      <c r="D4539" s="130" t="s">
        <v>297</v>
      </c>
      <c r="E4539" s="131">
        <v>21</v>
      </c>
    </row>
    <row r="4540" spans="1:5">
      <c r="A4540" t="str">
        <f>VLOOKUP(C4540,Nomen2!$A$1:$E$34,2,0)</f>
        <v>CALVADOS</v>
      </c>
      <c r="B4540">
        <f>VLOOKUP(C4540,Nomen2!$A$1:$E$34,3,0)</f>
        <v>0</v>
      </c>
      <c r="C4540" s="131">
        <v>14</v>
      </c>
      <c r="D4540" s="130" t="s">
        <v>243</v>
      </c>
      <c r="E4540" s="131">
        <v>20</v>
      </c>
    </row>
    <row r="4541" spans="1:5">
      <c r="A4541" t="str">
        <f>VLOOKUP(C4541,Nomen2!$A$1:$E$34,2,0)</f>
        <v>CALVADOS</v>
      </c>
      <c r="B4541">
        <f>VLOOKUP(C4541,Nomen2!$A$1:$E$34,3,0)</f>
        <v>0</v>
      </c>
      <c r="C4541" s="131">
        <v>14</v>
      </c>
      <c r="D4541" s="130" t="s">
        <v>251</v>
      </c>
      <c r="E4541" s="131">
        <v>19</v>
      </c>
    </row>
    <row r="4542" spans="1:5">
      <c r="A4542" t="str">
        <f>VLOOKUP(C4542,Nomen2!$A$1:$E$34,2,0)</f>
        <v>CALVADOS</v>
      </c>
      <c r="B4542">
        <f>VLOOKUP(C4542,Nomen2!$A$1:$E$34,3,0)</f>
        <v>0</v>
      </c>
      <c r="C4542" s="131">
        <v>14</v>
      </c>
      <c r="D4542" s="130" t="s">
        <v>228</v>
      </c>
      <c r="E4542" s="131">
        <v>19</v>
      </c>
    </row>
    <row r="4543" spans="1:5">
      <c r="A4543" t="str">
        <f>VLOOKUP(C4543,Nomen2!$A$1:$E$34,2,0)</f>
        <v>CALVADOS</v>
      </c>
      <c r="B4543">
        <f>VLOOKUP(C4543,Nomen2!$A$1:$E$34,3,0)</f>
        <v>0</v>
      </c>
      <c r="C4543" s="131">
        <v>14</v>
      </c>
      <c r="D4543" s="130" t="s">
        <v>362</v>
      </c>
      <c r="E4543" s="131">
        <v>19</v>
      </c>
    </row>
    <row r="4544" spans="1:5">
      <c r="A4544" t="str">
        <f>VLOOKUP(C4544,Nomen2!$A$1:$E$34,2,0)</f>
        <v>CALVADOS</v>
      </c>
      <c r="B4544">
        <f>VLOOKUP(C4544,Nomen2!$A$1:$E$34,3,0)</f>
        <v>0</v>
      </c>
      <c r="C4544" s="131">
        <v>14</v>
      </c>
      <c r="D4544" s="130" t="s">
        <v>248</v>
      </c>
      <c r="E4544" s="131">
        <v>18</v>
      </c>
    </row>
    <row r="4545" spans="1:5">
      <c r="A4545" t="str">
        <f>VLOOKUP(C4545,Nomen2!$A$1:$E$34,2,0)</f>
        <v>CALVADOS</v>
      </c>
      <c r="B4545">
        <f>VLOOKUP(C4545,Nomen2!$A$1:$E$34,3,0)</f>
        <v>0</v>
      </c>
      <c r="C4545" s="131">
        <v>14</v>
      </c>
      <c r="D4545" s="130" t="s">
        <v>216</v>
      </c>
      <c r="E4545" s="131">
        <v>18</v>
      </c>
    </row>
    <row r="4546" spans="1:5">
      <c r="A4546" t="str">
        <f>VLOOKUP(C4546,Nomen2!$A$1:$E$34,2,0)</f>
        <v>CALVADOS</v>
      </c>
      <c r="B4546">
        <f>VLOOKUP(C4546,Nomen2!$A$1:$E$34,3,0)</f>
        <v>0</v>
      </c>
      <c r="C4546" s="131">
        <v>14</v>
      </c>
      <c r="D4546" s="130" t="s">
        <v>261</v>
      </c>
      <c r="E4546" s="131">
        <v>17</v>
      </c>
    </row>
    <row r="4547" spans="1:5">
      <c r="A4547" t="str">
        <f>VLOOKUP(C4547,Nomen2!$A$1:$E$34,2,0)</f>
        <v>CALVADOS</v>
      </c>
      <c r="B4547">
        <f>VLOOKUP(C4547,Nomen2!$A$1:$E$34,3,0)</f>
        <v>0</v>
      </c>
      <c r="C4547" s="131">
        <v>14</v>
      </c>
      <c r="D4547" s="130" t="s">
        <v>202</v>
      </c>
      <c r="E4547" s="131">
        <v>16</v>
      </c>
    </row>
    <row r="4548" spans="1:5">
      <c r="A4548" t="str">
        <f>VLOOKUP(C4548,Nomen2!$A$1:$E$34,2,0)</f>
        <v>CALVADOS</v>
      </c>
      <c r="B4548">
        <f>VLOOKUP(C4548,Nomen2!$A$1:$E$34,3,0)</f>
        <v>0</v>
      </c>
      <c r="C4548" s="131">
        <v>14</v>
      </c>
      <c r="D4548" s="130" t="s">
        <v>385</v>
      </c>
      <c r="E4548" s="131">
        <v>16</v>
      </c>
    </row>
    <row r="4549" spans="1:5">
      <c r="A4549" t="str">
        <f>VLOOKUP(C4549,Nomen2!$A$1:$E$34,2,0)</f>
        <v>CALVADOS</v>
      </c>
      <c r="B4549">
        <f>VLOOKUP(C4549,Nomen2!$A$1:$E$34,3,0)</f>
        <v>0</v>
      </c>
      <c r="C4549" s="131">
        <v>14</v>
      </c>
      <c r="D4549" s="130" t="s">
        <v>289</v>
      </c>
      <c r="E4549" s="131">
        <v>16</v>
      </c>
    </row>
    <row r="4550" spans="1:5">
      <c r="A4550" t="str">
        <f>VLOOKUP(C4550,Nomen2!$A$1:$E$34,2,0)</f>
        <v>CALVADOS</v>
      </c>
      <c r="B4550">
        <f>VLOOKUP(C4550,Nomen2!$A$1:$E$34,3,0)</f>
        <v>0</v>
      </c>
      <c r="C4550" s="131">
        <v>14</v>
      </c>
      <c r="D4550" s="130" t="s">
        <v>232</v>
      </c>
      <c r="E4550" s="131">
        <v>15</v>
      </c>
    </row>
    <row r="4551" spans="1:5">
      <c r="A4551" t="str">
        <f>VLOOKUP(C4551,Nomen2!$A$1:$E$34,2,0)</f>
        <v>CALVADOS</v>
      </c>
      <c r="B4551">
        <f>VLOOKUP(C4551,Nomen2!$A$1:$E$34,3,0)</f>
        <v>0</v>
      </c>
      <c r="C4551" s="131">
        <v>14</v>
      </c>
      <c r="D4551" s="130" t="s">
        <v>222</v>
      </c>
      <c r="E4551" s="131">
        <v>14</v>
      </c>
    </row>
    <row r="4552" spans="1:5">
      <c r="A4552" t="str">
        <f>VLOOKUP(C4552,Nomen2!$A$1:$E$34,2,0)</f>
        <v>CALVADOS</v>
      </c>
      <c r="B4552">
        <f>VLOOKUP(C4552,Nomen2!$A$1:$E$34,3,0)</f>
        <v>0</v>
      </c>
      <c r="C4552" s="131">
        <v>14</v>
      </c>
      <c r="D4552" s="130" t="s">
        <v>263</v>
      </c>
      <c r="E4552" s="131">
        <v>14</v>
      </c>
    </row>
    <row r="4553" spans="1:5">
      <c r="A4553" t="str">
        <f>VLOOKUP(C4553,Nomen2!$A$1:$E$34,2,0)</f>
        <v>CALVADOS</v>
      </c>
      <c r="B4553">
        <f>VLOOKUP(C4553,Nomen2!$A$1:$E$34,3,0)</f>
        <v>0</v>
      </c>
      <c r="C4553" s="131">
        <v>14</v>
      </c>
      <c r="D4553" s="130" t="s">
        <v>224</v>
      </c>
      <c r="E4553" s="131">
        <v>13</v>
      </c>
    </row>
    <row r="4554" spans="1:5">
      <c r="A4554" t="str">
        <f>VLOOKUP(C4554,Nomen2!$A$1:$E$34,2,0)</f>
        <v>CALVADOS</v>
      </c>
      <c r="B4554">
        <f>VLOOKUP(C4554,Nomen2!$A$1:$E$34,3,0)</f>
        <v>0</v>
      </c>
      <c r="C4554" s="131">
        <v>14</v>
      </c>
      <c r="D4554" s="130" t="s">
        <v>235</v>
      </c>
      <c r="E4554" s="131">
        <v>13</v>
      </c>
    </row>
    <row r="4555" spans="1:5">
      <c r="A4555" t="str">
        <f>VLOOKUP(C4555,Nomen2!$A$1:$E$34,2,0)</f>
        <v>CALVADOS</v>
      </c>
      <c r="B4555">
        <f>VLOOKUP(C4555,Nomen2!$A$1:$E$34,3,0)</f>
        <v>0</v>
      </c>
      <c r="C4555" s="131">
        <v>14</v>
      </c>
      <c r="D4555" s="130" t="s">
        <v>280</v>
      </c>
      <c r="E4555" s="131">
        <v>13</v>
      </c>
    </row>
    <row r="4556" spans="1:5">
      <c r="A4556" t="str">
        <f>VLOOKUP(C4556,Nomen2!$A$1:$E$34,2,0)</f>
        <v>CALVADOS</v>
      </c>
      <c r="B4556">
        <f>VLOOKUP(C4556,Nomen2!$A$1:$E$34,3,0)</f>
        <v>0</v>
      </c>
      <c r="C4556" s="131">
        <v>14</v>
      </c>
      <c r="D4556" s="130" t="s">
        <v>274</v>
      </c>
      <c r="E4556" s="131">
        <v>13</v>
      </c>
    </row>
    <row r="4557" spans="1:5">
      <c r="A4557" t="str">
        <f>VLOOKUP(C4557,Nomen2!$A$1:$E$34,2,0)</f>
        <v>CALVADOS</v>
      </c>
      <c r="B4557">
        <f>VLOOKUP(C4557,Nomen2!$A$1:$E$34,3,0)</f>
        <v>0</v>
      </c>
      <c r="C4557" s="131">
        <v>14</v>
      </c>
      <c r="D4557" s="130" t="s">
        <v>262</v>
      </c>
      <c r="E4557" s="131">
        <v>13</v>
      </c>
    </row>
    <row r="4558" spans="1:5">
      <c r="A4558" t="str">
        <f>VLOOKUP(C4558,Nomen2!$A$1:$E$34,2,0)</f>
        <v>CALVADOS</v>
      </c>
      <c r="B4558">
        <f>VLOOKUP(C4558,Nomen2!$A$1:$E$34,3,0)</f>
        <v>0</v>
      </c>
      <c r="C4558" s="131">
        <v>14</v>
      </c>
      <c r="D4558" s="130" t="s">
        <v>476</v>
      </c>
      <c r="E4558" s="131">
        <v>12</v>
      </c>
    </row>
    <row r="4559" spans="1:5">
      <c r="A4559" t="str">
        <f>VLOOKUP(C4559,Nomen2!$A$1:$E$34,2,0)</f>
        <v>CALVADOS</v>
      </c>
      <c r="B4559">
        <f>VLOOKUP(C4559,Nomen2!$A$1:$E$34,3,0)</f>
        <v>0</v>
      </c>
      <c r="C4559" s="131">
        <v>14</v>
      </c>
      <c r="D4559" s="130" t="s">
        <v>340</v>
      </c>
      <c r="E4559" s="131">
        <v>12</v>
      </c>
    </row>
    <row r="4560" spans="1:5">
      <c r="A4560" t="str">
        <f>VLOOKUP(C4560,Nomen2!$A$1:$E$34,2,0)</f>
        <v>CALVADOS</v>
      </c>
      <c r="B4560">
        <f>VLOOKUP(C4560,Nomen2!$A$1:$E$34,3,0)</f>
        <v>0</v>
      </c>
      <c r="C4560" s="131">
        <v>14</v>
      </c>
      <c r="D4560" s="130" t="s">
        <v>214</v>
      </c>
      <c r="E4560" s="131">
        <v>12</v>
      </c>
    </row>
    <row r="4561" spans="1:5">
      <c r="A4561" t="str">
        <f>VLOOKUP(C4561,Nomen2!$A$1:$E$34,2,0)</f>
        <v>CALVADOS</v>
      </c>
      <c r="B4561">
        <f>VLOOKUP(C4561,Nomen2!$A$1:$E$34,3,0)</f>
        <v>0</v>
      </c>
      <c r="C4561" s="131">
        <v>14</v>
      </c>
      <c r="D4561" s="130" t="s">
        <v>290</v>
      </c>
      <c r="E4561" s="131">
        <v>12</v>
      </c>
    </row>
    <row r="4562" spans="1:5">
      <c r="A4562" t="str">
        <f>VLOOKUP(C4562,Nomen2!$A$1:$E$34,2,0)</f>
        <v>CALVADOS</v>
      </c>
      <c r="B4562">
        <f>VLOOKUP(C4562,Nomen2!$A$1:$E$34,3,0)</f>
        <v>0</v>
      </c>
      <c r="C4562" s="131">
        <v>14</v>
      </c>
      <c r="D4562" s="130" t="s">
        <v>212</v>
      </c>
      <c r="E4562" s="131">
        <v>11</v>
      </c>
    </row>
    <row r="4563" spans="1:5">
      <c r="A4563" t="str">
        <f>VLOOKUP(C4563,Nomen2!$A$1:$E$34,2,0)</f>
        <v>CALVADOS</v>
      </c>
      <c r="B4563">
        <f>VLOOKUP(C4563,Nomen2!$A$1:$E$34,3,0)</f>
        <v>0</v>
      </c>
      <c r="C4563" s="131">
        <v>14</v>
      </c>
      <c r="D4563" s="130" t="s">
        <v>218</v>
      </c>
      <c r="E4563" s="131">
        <v>11</v>
      </c>
    </row>
    <row r="4564" spans="1:5">
      <c r="A4564" t="str">
        <f>VLOOKUP(C4564,Nomen2!$A$1:$E$34,2,0)</f>
        <v>CALVADOS</v>
      </c>
      <c r="B4564">
        <f>VLOOKUP(C4564,Nomen2!$A$1:$E$34,3,0)</f>
        <v>0</v>
      </c>
      <c r="C4564" s="131">
        <v>14</v>
      </c>
      <c r="D4564" s="130" t="s">
        <v>234</v>
      </c>
      <c r="E4564" s="131">
        <v>11</v>
      </c>
    </row>
    <row r="4565" spans="1:5">
      <c r="A4565" t="str">
        <f>VLOOKUP(C4565,Nomen2!$A$1:$E$34,2,0)</f>
        <v>CALVADOS</v>
      </c>
      <c r="B4565">
        <f>VLOOKUP(C4565,Nomen2!$A$1:$E$34,3,0)</f>
        <v>0</v>
      </c>
      <c r="C4565" s="131">
        <v>14</v>
      </c>
      <c r="D4565" s="130" t="s">
        <v>246</v>
      </c>
      <c r="E4565" s="131">
        <v>11</v>
      </c>
    </row>
    <row r="4566" spans="1:5">
      <c r="A4566" t="str">
        <f>VLOOKUP(C4566,Nomen2!$A$1:$E$34,2,0)</f>
        <v>CALVADOS</v>
      </c>
      <c r="B4566">
        <f>VLOOKUP(C4566,Nomen2!$A$1:$E$34,3,0)</f>
        <v>0</v>
      </c>
      <c r="C4566" s="131">
        <v>14</v>
      </c>
      <c r="D4566" s="130" t="s">
        <v>205</v>
      </c>
      <c r="E4566" s="131">
        <v>11</v>
      </c>
    </row>
    <row r="4567" spans="1:5">
      <c r="A4567" t="str">
        <f>VLOOKUP(C4567,Nomen2!$A$1:$E$34,2,0)</f>
        <v>CALVADOS</v>
      </c>
      <c r="B4567">
        <f>VLOOKUP(C4567,Nomen2!$A$1:$E$34,3,0)</f>
        <v>0</v>
      </c>
      <c r="C4567" s="131">
        <v>14</v>
      </c>
      <c r="D4567" s="130" t="s">
        <v>256</v>
      </c>
      <c r="E4567" s="131">
        <v>10</v>
      </c>
    </row>
    <row r="4568" spans="1:5">
      <c r="A4568" t="str">
        <f>VLOOKUP(C4568,Nomen2!$A$1:$E$34,2,0)</f>
        <v>CALVADOS</v>
      </c>
      <c r="B4568">
        <f>VLOOKUP(C4568,Nomen2!$A$1:$E$34,3,0)</f>
        <v>0</v>
      </c>
      <c r="C4568" s="131">
        <v>14</v>
      </c>
      <c r="D4568" s="130" t="s">
        <v>210</v>
      </c>
      <c r="E4568" s="131">
        <v>10</v>
      </c>
    </row>
    <row r="4569" spans="1:5">
      <c r="A4569" t="str">
        <f>VLOOKUP(C4569,Nomen2!$A$1:$E$34,2,0)</f>
        <v>CALVADOS</v>
      </c>
      <c r="B4569">
        <f>VLOOKUP(C4569,Nomen2!$A$1:$E$34,3,0)</f>
        <v>0</v>
      </c>
      <c r="C4569" s="131">
        <v>14</v>
      </c>
      <c r="D4569" s="130" t="s">
        <v>296</v>
      </c>
      <c r="E4569" s="131">
        <v>10</v>
      </c>
    </row>
    <row r="4570" spans="1:5">
      <c r="A4570" t="str">
        <f>VLOOKUP(C4570,Nomen2!$A$1:$E$34,2,0)</f>
        <v>CALVADOS</v>
      </c>
      <c r="B4570">
        <f>VLOOKUP(C4570,Nomen2!$A$1:$E$34,3,0)</f>
        <v>0</v>
      </c>
      <c r="C4570" s="131">
        <v>14</v>
      </c>
      <c r="D4570" s="130" t="s">
        <v>287</v>
      </c>
      <c r="E4570" s="131">
        <v>10</v>
      </c>
    </row>
    <row r="4571" spans="1:5">
      <c r="A4571" t="str">
        <f>VLOOKUP(C4571,Nomen2!$A$1:$E$34,2,0)</f>
        <v>CALVADOS</v>
      </c>
      <c r="B4571">
        <f>VLOOKUP(C4571,Nomen2!$A$1:$E$34,3,0)</f>
        <v>0</v>
      </c>
      <c r="C4571" s="131">
        <v>14</v>
      </c>
      <c r="D4571" s="130" t="s">
        <v>318</v>
      </c>
      <c r="E4571" s="131">
        <v>10</v>
      </c>
    </row>
    <row r="4572" spans="1:5">
      <c r="A4572" t="str">
        <f>VLOOKUP(C4572,Nomen2!$A$1:$E$34,2,0)</f>
        <v>CALVADOS</v>
      </c>
      <c r="B4572">
        <f>VLOOKUP(C4572,Nomen2!$A$1:$E$34,3,0)</f>
        <v>0</v>
      </c>
      <c r="C4572" s="131">
        <v>14</v>
      </c>
      <c r="D4572" s="130" t="s">
        <v>310</v>
      </c>
      <c r="E4572" s="131">
        <v>10</v>
      </c>
    </row>
    <row r="4573" spans="1:5">
      <c r="A4573" t="str">
        <f>VLOOKUP(C4573,Nomen2!$A$1:$E$34,2,0)</f>
        <v>CALVADOS</v>
      </c>
      <c r="B4573">
        <f>VLOOKUP(C4573,Nomen2!$A$1:$E$34,3,0)</f>
        <v>0</v>
      </c>
      <c r="C4573" s="131">
        <v>14</v>
      </c>
      <c r="D4573" s="130" t="s">
        <v>269</v>
      </c>
      <c r="E4573" s="131">
        <v>9</v>
      </c>
    </row>
    <row r="4574" spans="1:5">
      <c r="A4574" t="str">
        <f>VLOOKUP(C4574,Nomen2!$A$1:$E$34,2,0)</f>
        <v>CALVADOS</v>
      </c>
      <c r="B4574">
        <f>VLOOKUP(C4574,Nomen2!$A$1:$E$34,3,0)</f>
        <v>0</v>
      </c>
      <c r="C4574" s="131">
        <v>14</v>
      </c>
      <c r="D4574" s="130" t="s">
        <v>258</v>
      </c>
      <c r="E4574" s="131">
        <v>9</v>
      </c>
    </row>
    <row r="4575" spans="1:5">
      <c r="A4575" t="str">
        <f>VLOOKUP(C4575,Nomen2!$A$1:$E$34,2,0)</f>
        <v>CALVADOS</v>
      </c>
      <c r="B4575">
        <f>VLOOKUP(C4575,Nomen2!$A$1:$E$34,3,0)</f>
        <v>0</v>
      </c>
      <c r="C4575" s="131">
        <v>14</v>
      </c>
      <c r="D4575" s="130" t="s">
        <v>237</v>
      </c>
      <c r="E4575" s="131">
        <v>9</v>
      </c>
    </row>
    <row r="4576" spans="1:5">
      <c r="A4576" t="str">
        <f>VLOOKUP(C4576,Nomen2!$A$1:$E$34,2,0)</f>
        <v>CALVADOS</v>
      </c>
      <c r="B4576">
        <f>VLOOKUP(C4576,Nomen2!$A$1:$E$34,3,0)</f>
        <v>0</v>
      </c>
      <c r="C4576" s="131">
        <v>14</v>
      </c>
      <c r="D4576" s="130" t="s">
        <v>292</v>
      </c>
      <c r="E4576" s="131">
        <v>9</v>
      </c>
    </row>
    <row r="4577" spans="1:5">
      <c r="A4577" t="str">
        <f>VLOOKUP(C4577,Nomen2!$A$1:$E$34,2,0)</f>
        <v>CALVADOS</v>
      </c>
      <c r="B4577">
        <f>VLOOKUP(C4577,Nomen2!$A$1:$E$34,3,0)</f>
        <v>0</v>
      </c>
      <c r="C4577" s="131">
        <v>14</v>
      </c>
      <c r="D4577" s="130" t="s">
        <v>265</v>
      </c>
      <c r="E4577" s="131">
        <v>9</v>
      </c>
    </row>
    <row r="4578" spans="1:5">
      <c r="A4578" t="str">
        <f>VLOOKUP(C4578,Nomen2!$A$1:$E$34,2,0)</f>
        <v>CALVADOS</v>
      </c>
      <c r="B4578">
        <f>VLOOKUP(C4578,Nomen2!$A$1:$E$34,3,0)</f>
        <v>0</v>
      </c>
      <c r="C4578" s="131">
        <v>14</v>
      </c>
      <c r="D4578" s="130" t="s">
        <v>236</v>
      </c>
      <c r="E4578" s="131">
        <v>9</v>
      </c>
    </row>
    <row r="4579" spans="1:5">
      <c r="A4579" t="str">
        <f>VLOOKUP(C4579,Nomen2!$A$1:$E$34,2,0)</f>
        <v>CALVADOS</v>
      </c>
      <c r="B4579">
        <f>VLOOKUP(C4579,Nomen2!$A$1:$E$34,3,0)</f>
        <v>0</v>
      </c>
      <c r="C4579" s="131">
        <v>14</v>
      </c>
      <c r="D4579" s="130" t="s">
        <v>276</v>
      </c>
      <c r="E4579" s="131">
        <v>8</v>
      </c>
    </row>
    <row r="4580" spans="1:5">
      <c r="A4580" t="str">
        <f>VLOOKUP(C4580,Nomen2!$A$1:$E$34,2,0)</f>
        <v>CALVADOS</v>
      </c>
      <c r="B4580">
        <f>VLOOKUP(C4580,Nomen2!$A$1:$E$34,3,0)</f>
        <v>0</v>
      </c>
      <c r="C4580" s="131">
        <v>14</v>
      </c>
      <c r="D4580" s="130" t="s">
        <v>226</v>
      </c>
      <c r="E4580" s="131">
        <v>8</v>
      </c>
    </row>
    <row r="4581" spans="1:5">
      <c r="A4581" t="str">
        <f>VLOOKUP(C4581,Nomen2!$A$1:$E$34,2,0)</f>
        <v>CALVADOS</v>
      </c>
      <c r="B4581">
        <f>VLOOKUP(C4581,Nomen2!$A$1:$E$34,3,0)</f>
        <v>0</v>
      </c>
      <c r="C4581" s="131">
        <v>14</v>
      </c>
      <c r="D4581" s="130" t="s">
        <v>435</v>
      </c>
      <c r="E4581" s="131">
        <v>8</v>
      </c>
    </row>
    <row r="4582" spans="1:5">
      <c r="A4582" t="str">
        <f>VLOOKUP(C4582,Nomen2!$A$1:$E$34,2,0)</f>
        <v>CALVADOS</v>
      </c>
      <c r="B4582">
        <f>VLOOKUP(C4582,Nomen2!$A$1:$E$34,3,0)</f>
        <v>0</v>
      </c>
      <c r="C4582" s="131">
        <v>14</v>
      </c>
      <c r="D4582" s="130" t="s">
        <v>278</v>
      </c>
      <c r="E4582" s="131">
        <v>8</v>
      </c>
    </row>
    <row r="4583" spans="1:5">
      <c r="A4583" t="str">
        <f>VLOOKUP(C4583,Nomen2!$A$1:$E$34,2,0)</f>
        <v>CALVADOS</v>
      </c>
      <c r="B4583">
        <f>VLOOKUP(C4583,Nomen2!$A$1:$E$34,3,0)</f>
        <v>0</v>
      </c>
      <c r="C4583" s="131">
        <v>14</v>
      </c>
      <c r="D4583" s="130" t="s">
        <v>316</v>
      </c>
      <c r="E4583" s="131">
        <v>8</v>
      </c>
    </row>
    <row r="4584" spans="1:5">
      <c r="A4584" t="str">
        <f>VLOOKUP(C4584,Nomen2!$A$1:$E$34,2,0)</f>
        <v>CALVADOS</v>
      </c>
      <c r="B4584">
        <f>VLOOKUP(C4584,Nomen2!$A$1:$E$34,3,0)</f>
        <v>0</v>
      </c>
      <c r="C4584" s="131">
        <v>14</v>
      </c>
      <c r="D4584" s="130" t="s">
        <v>244</v>
      </c>
      <c r="E4584" s="131">
        <v>8</v>
      </c>
    </row>
    <row r="4585" spans="1:5">
      <c r="A4585" t="str">
        <f>VLOOKUP(C4585,Nomen2!$A$1:$E$34,2,0)</f>
        <v>CALVADOS</v>
      </c>
      <c r="B4585">
        <f>VLOOKUP(C4585,Nomen2!$A$1:$E$34,3,0)</f>
        <v>0</v>
      </c>
      <c r="C4585" s="131">
        <v>14</v>
      </c>
      <c r="D4585" s="130" t="s">
        <v>209</v>
      </c>
      <c r="E4585" s="131">
        <v>8</v>
      </c>
    </row>
    <row r="4586" spans="1:5">
      <c r="A4586" t="str">
        <f>VLOOKUP(C4586,Nomen2!$A$1:$E$34,2,0)</f>
        <v>CALVADOS</v>
      </c>
      <c r="B4586">
        <f>VLOOKUP(C4586,Nomen2!$A$1:$E$34,3,0)</f>
        <v>0</v>
      </c>
      <c r="C4586" s="131">
        <v>14</v>
      </c>
      <c r="D4586" s="130" t="s">
        <v>311</v>
      </c>
      <c r="E4586" s="131">
        <v>7</v>
      </c>
    </row>
    <row r="4587" spans="1:5">
      <c r="A4587" t="str">
        <f>VLOOKUP(C4587,Nomen2!$A$1:$E$34,2,0)</f>
        <v>CALVADOS</v>
      </c>
      <c r="B4587">
        <f>VLOOKUP(C4587,Nomen2!$A$1:$E$34,3,0)</f>
        <v>0</v>
      </c>
      <c r="C4587" s="131">
        <v>14</v>
      </c>
      <c r="D4587" s="130" t="s">
        <v>239</v>
      </c>
      <c r="E4587" s="131">
        <v>7</v>
      </c>
    </row>
    <row r="4588" spans="1:5">
      <c r="A4588" t="str">
        <f>VLOOKUP(C4588,Nomen2!$A$1:$E$34,2,0)</f>
        <v>CALVADOS</v>
      </c>
      <c r="B4588">
        <f>VLOOKUP(C4588,Nomen2!$A$1:$E$34,3,0)</f>
        <v>0</v>
      </c>
      <c r="C4588" s="131">
        <v>14</v>
      </c>
      <c r="D4588" s="130" t="s">
        <v>306</v>
      </c>
      <c r="E4588" s="131">
        <v>7</v>
      </c>
    </row>
    <row r="4589" spans="1:5">
      <c r="A4589" t="str">
        <f>VLOOKUP(C4589,Nomen2!$A$1:$E$34,2,0)</f>
        <v>CALVADOS</v>
      </c>
      <c r="B4589">
        <f>VLOOKUP(C4589,Nomen2!$A$1:$E$34,3,0)</f>
        <v>0</v>
      </c>
      <c r="C4589" s="131">
        <v>14</v>
      </c>
      <c r="D4589" s="130" t="s">
        <v>285</v>
      </c>
      <c r="E4589" s="131">
        <v>7</v>
      </c>
    </row>
    <row r="4590" spans="1:5">
      <c r="A4590" t="str">
        <f>VLOOKUP(C4590,Nomen2!$A$1:$E$34,2,0)</f>
        <v>CALVADOS</v>
      </c>
      <c r="B4590">
        <f>VLOOKUP(C4590,Nomen2!$A$1:$E$34,3,0)</f>
        <v>0</v>
      </c>
      <c r="C4590" s="131">
        <v>14</v>
      </c>
      <c r="D4590" s="130" t="s">
        <v>300</v>
      </c>
      <c r="E4590" s="131">
        <v>7</v>
      </c>
    </row>
    <row r="4591" spans="1:5">
      <c r="A4591" t="str">
        <f>VLOOKUP(C4591,Nomen2!$A$1:$E$34,2,0)</f>
        <v>CALVADOS</v>
      </c>
      <c r="B4591">
        <f>VLOOKUP(C4591,Nomen2!$A$1:$E$34,3,0)</f>
        <v>0</v>
      </c>
      <c r="C4591" s="131">
        <v>14</v>
      </c>
      <c r="D4591" s="130" t="s">
        <v>301</v>
      </c>
      <c r="E4591" s="131">
        <v>7</v>
      </c>
    </row>
    <row r="4592" spans="1:5">
      <c r="A4592" t="str">
        <f>VLOOKUP(C4592,Nomen2!$A$1:$E$34,2,0)</f>
        <v>CALVADOS</v>
      </c>
      <c r="B4592">
        <f>VLOOKUP(C4592,Nomen2!$A$1:$E$34,3,0)</f>
        <v>0</v>
      </c>
      <c r="C4592" s="131">
        <v>14</v>
      </c>
      <c r="D4592" s="130" t="s">
        <v>382</v>
      </c>
      <c r="E4592" s="131">
        <v>7</v>
      </c>
    </row>
    <row r="4593" spans="1:5">
      <c r="A4593" t="str">
        <f>VLOOKUP(C4593,Nomen2!$A$1:$E$34,2,0)</f>
        <v>CALVADOS</v>
      </c>
      <c r="B4593">
        <f>VLOOKUP(C4593,Nomen2!$A$1:$E$34,3,0)</f>
        <v>0</v>
      </c>
      <c r="C4593" s="131">
        <v>14</v>
      </c>
      <c r="D4593" s="130" t="s">
        <v>266</v>
      </c>
      <c r="E4593" s="131">
        <v>7</v>
      </c>
    </row>
    <row r="4594" spans="1:5">
      <c r="A4594" t="str">
        <f>VLOOKUP(C4594,Nomen2!$A$1:$E$34,2,0)</f>
        <v>CALVADOS</v>
      </c>
      <c r="B4594">
        <f>VLOOKUP(C4594,Nomen2!$A$1:$E$34,3,0)</f>
        <v>0</v>
      </c>
      <c r="C4594" s="131">
        <v>14</v>
      </c>
      <c r="D4594" s="130" t="s">
        <v>458</v>
      </c>
      <c r="E4594" s="131">
        <v>7</v>
      </c>
    </row>
    <row r="4595" spans="1:5">
      <c r="A4595" t="str">
        <f>VLOOKUP(C4595,Nomen2!$A$1:$E$34,2,0)</f>
        <v>CALVADOS</v>
      </c>
      <c r="B4595">
        <f>VLOOKUP(C4595,Nomen2!$A$1:$E$34,3,0)</f>
        <v>0</v>
      </c>
      <c r="C4595" s="131">
        <v>14</v>
      </c>
      <c r="D4595" s="130" t="s">
        <v>220</v>
      </c>
      <c r="E4595" s="131">
        <v>7</v>
      </c>
    </row>
    <row r="4596" spans="1:5">
      <c r="A4596" t="str">
        <f>VLOOKUP(C4596,Nomen2!$A$1:$E$34,2,0)</f>
        <v>CALVADOS</v>
      </c>
      <c r="B4596">
        <f>VLOOKUP(C4596,Nomen2!$A$1:$E$34,3,0)</f>
        <v>0</v>
      </c>
      <c r="C4596" s="131">
        <v>14</v>
      </c>
      <c r="D4596" s="130" t="s">
        <v>275</v>
      </c>
      <c r="E4596" s="131">
        <v>7</v>
      </c>
    </row>
    <row r="4597" spans="1:5">
      <c r="A4597" t="str">
        <f>VLOOKUP(C4597,Nomen2!$A$1:$E$34,2,0)</f>
        <v>CALVADOS</v>
      </c>
      <c r="B4597">
        <f>VLOOKUP(C4597,Nomen2!$A$1:$E$34,3,0)</f>
        <v>0</v>
      </c>
      <c r="C4597" s="131">
        <v>14</v>
      </c>
      <c r="D4597" s="130" t="s">
        <v>572</v>
      </c>
      <c r="E4597" s="131">
        <v>6</v>
      </c>
    </row>
    <row r="4598" spans="1:5">
      <c r="A4598" t="str">
        <f>VLOOKUP(C4598,Nomen2!$A$1:$E$34,2,0)</f>
        <v>CALVADOS</v>
      </c>
      <c r="B4598">
        <f>VLOOKUP(C4598,Nomen2!$A$1:$E$34,3,0)</f>
        <v>0</v>
      </c>
      <c r="C4598" s="131">
        <v>14</v>
      </c>
      <c r="D4598" s="130" t="s">
        <v>339</v>
      </c>
      <c r="E4598" s="131">
        <v>6</v>
      </c>
    </row>
    <row r="4599" spans="1:5">
      <c r="A4599" t="str">
        <f>VLOOKUP(C4599,Nomen2!$A$1:$E$34,2,0)</f>
        <v>CALVADOS</v>
      </c>
      <c r="B4599">
        <f>VLOOKUP(C4599,Nomen2!$A$1:$E$34,3,0)</f>
        <v>0</v>
      </c>
      <c r="C4599" s="131">
        <v>14</v>
      </c>
      <c r="D4599" s="130" t="s">
        <v>279</v>
      </c>
      <c r="E4599" s="131">
        <v>6</v>
      </c>
    </row>
    <row r="4600" spans="1:5">
      <c r="A4600" t="str">
        <f>VLOOKUP(C4600,Nomen2!$A$1:$E$34,2,0)</f>
        <v>CALVADOS</v>
      </c>
      <c r="B4600">
        <f>VLOOKUP(C4600,Nomen2!$A$1:$E$34,3,0)</f>
        <v>0</v>
      </c>
      <c r="C4600" s="131">
        <v>14</v>
      </c>
      <c r="D4600" s="130" t="s">
        <v>307</v>
      </c>
      <c r="E4600" s="131">
        <v>6</v>
      </c>
    </row>
    <row r="4601" spans="1:5">
      <c r="A4601" t="str">
        <f>VLOOKUP(C4601,Nomen2!$A$1:$E$34,2,0)</f>
        <v>CALVADOS</v>
      </c>
      <c r="B4601">
        <f>VLOOKUP(C4601,Nomen2!$A$1:$E$34,3,0)</f>
        <v>0</v>
      </c>
      <c r="C4601" s="131">
        <v>14</v>
      </c>
      <c r="D4601" s="130" t="s">
        <v>464</v>
      </c>
      <c r="E4601" s="131">
        <v>6</v>
      </c>
    </row>
    <row r="4602" spans="1:5">
      <c r="A4602" t="str">
        <f>VLOOKUP(C4602,Nomen2!$A$1:$E$34,2,0)</f>
        <v>CALVADOS</v>
      </c>
      <c r="B4602">
        <f>VLOOKUP(C4602,Nomen2!$A$1:$E$34,3,0)</f>
        <v>0</v>
      </c>
      <c r="C4602" s="131">
        <v>14</v>
      </c>
      <c r="D4602" s="130" t="s">
        <v>474</v>
      </c>
      <c r="E4602" s="131">
        <v>5</v>
      </c>
    </row>
    <row r="4603" spans="1:5">
      <c r="A4603" t="str">
        <f>VLOOKUP(C4603,Nomen2!$A$1:$E$34,2,0)</f>
        <v>CALVADOS</v>
      </c>
      <c r="B4603">
        <f>VLOOKUP(C4603,Nomen2!$A$1:$E$34,3,0)</f>
        <v>0</v>
      </c>
      <c r="C4603" s="131">
        <v>14</v>
      </c>
      <c r="D4603" s="130" t="s">
        <v>424</v>
      </c>
      <c r="E4603" s="131">
        <v>5</v>
      </c>
    </row>
    <row r="4604" spans="1:5">
      <c r="A4604" t="str">
        <f>VLOOKUP(C4604,Nomen2!$A$1:$E$34,2,0)</f>
        <v>CALVADOS</v>
      </c>
      <c r="B4604">
        <f>VLOOKUP(C4604,Nomen2!$A$1:$E$34,3,0)</f>
        <v>0</v>
      </c>
      <c r="C4604" s="131">
        <v>14</v>
      </c>
      <c r="D4604" s="130" t="s">
        <v>321</v>
      </c>
      <c r="E4604" s="131">
        <v>5</v>
      </c>
    </row>
    <row r="4605" spans="1:5">
      <c r="A4605" t="str">
        <f>VLOOKUP(C4605,Nomen2!$A$1:$E$34,2,0)</f>
        <v>CALVADOS</v>
      </c>
      <c r="B4605">
        <f>VLOOKUP(C4605,Nomen2!$A$1:$E$34,3,0)</f>
        <v>0</v>
      </c>
      <c r="C4605" s="131">
        <v>14</v>
      </c>
      <c r="D4605" s="130" t="s">
        <v>293</v>
      </c>
      <c r="E4605" s="131">
        <v>5</v>
      </c>
    </row>
    <row r="4606" spans="1:5">
      <c r="A4606" t="str">
        <f>VLOOKUP(C4606,Nomen2!$A$1:$E$34,2,0)</f>
        <v>CALVADOS</v>
      </c>
      <c r="B4606">
        <f>VLOOKUP(C4606,Nomen2!$A$1:$E$34,3,0)</f>
        <v>0</v>
      </c>
      <c r="C4606" s="131">
        <v>14</v>
      </c>
      <c r="D4606" s="130" t="s">
        <v>270</v>
      </c>
      <c r="E4606" s="131">
        <v>5</v>
      </c>
    </row>
    <row r="4607" spans="1:5">
      <c r="A4607" t="str">
        <f>VLOOKUP(C4607,Nomen2!$A$1:$E$34,2,0)</f>
        <v>CALVADOS</v>
      </c>
      <c r="B4607">
        <f>VLOOKUP(C4607,Nomen2!$A$1:$E$34,3,0)</f>
        <v>0</v>
      </c>
      <c r="C4607" s="131">
        <v>14</v>
      </c>
      <c r="D4607" s="130" t="s">
        <v>497</v>
      </c>
      <c r="E4607" s="131">
        <v>5</v>
      </c>
    </row>
    <row r="4608" spans="1:5">
      <c r="A4608" t="str">
        <f>VLOOKUP(C4608,Nomen2!$A$1:$E$34,2,0)</f>
        <v>CALVADOS</v>
      </c>
      <c r="B4608">
        <f>VLOOKUP(C4608,Nomen2!$A$1:$E$34,3,0)</f>
        <v>0</v>
      </c>
      <c r="C4608" s="131">
        <v>14</v>
      </c>
      <c r="D4608" s="130" t="s">
        <v>402</v>
      </c>
      <c r="E4608" s="131">
        <v>5</v>
      </c>
    </row>
    <row r="4609" spans="1:5">
      <c r="A4609" t="str">
        <f>VLOOKUP(C4609,Nomen2!$A$1:$E$34,2,0)</f>
        <v>CALVADOS</v>
      </c>
      <c r="B4609">
        <f>VLOOKUP(C4609,Nomen2!$A$1:$E$34,3,0)</f>
        <v>0</v>
      </c>
      <c r="C4609" s="131">
        <v>14</v>
      </c>
      <c r="D4609" s="130" t="s">
        <v>403</v>
      </c>
      <c r="E4609" s="131">
        <v>5</v>
      </c>
    </row>
    <row r="4610" spans="1:5">
      <c r="A4610" t="str">
        <f>VLOOKUP(C4610,Nomen2!$A$1:$E$34,2,0)</f>
        <v>CALVADOS</v>
      </c>
      <c r="B4610">
        <f>VLOOKUP(C4610,Nomen2!$A$1:$E$34,3,0)</f>
        <v>0</v>
      </c>
      <c r="C4610" s="131">
        <v>14</v>
      </c>
      <c r="D4610" s="130" t="s">
        <v>344</v>
      </c>
      <c r="E4610" s="131">
        <v>5</v>
      </c>
    </row>
    <row r="4611" spans="1:5">
      <c r="A4611" t="str">
        <f>VLOOKUP(C4611,Nomen2!$A$1:$E$34,2,0)</f>
        <v>CALVADOS</v>
      </c>
      <c r="B4611">
        <f>VLOOKUP(C4611,Nomen2!$A$1:$E$34,3,0)</f>
        <v>0</v>
      </c>
      <c r="C4611" s="131">
        <v>14</v>
      </c>
      <c r="D4611" s="130" t="s">
        <v>225</v>
      </c>
      <c r="E4611" s="131">
        <v>5</v>
      </c>
    </row>
    <row r="4612" spans="1:5">
      <c r="A4612" t="str">
        <f>VLOOKUP(C4612,Nomen2!$A$1:$E$34,2,0)</f>
        <v>CALVADOS</v>
      </c>
      <c r="B4612">
        <f>VLOOKUP(C4612,Nomen2!$A$1:$E$34,3,0)</f>
        <v>0</v>
      </c>
      <c r="C4612" s="131">
        <v>14</v>
      </c>
      <c r="D4612" s="130" t="s">
        <v>347</v>
      </c>
      <c r="E4612" s="131">
        <v>5</v>
      </c>
    </row>
    <row r="4613" spans="1:5">
      <c r="A4613" t="str">
        <f>VLOOKUP(C4613,Nomen2!$A$1:$E$34,2,0)</f>
        <v>CALVADOS</v>
      </c>
      <c r="B4613">
        <f>VLOOKUP(C4613,Nomen2!$A$1:$E$34,3,0)</f>
        <v>0</v>
      </c>
      <c r="C4613" s="131">
        <v>14</v>
      </c>
      <c r="D4613" s="130" t="s">
        <v>351</v>
      </c>
      <c r="E4613" s="131">
        <v>5</v>
      </c>
    </row>
    <row r="4614" spans="1:5">
      <c r="A4614" t="str">
        <f>VLOOKUP(C4614,Nomen2!$A$1:$E$34,2,0)</f>
        <v>CALVADOS</v>
      </c>
      <c r="B4614">
        <f>VLOOKUP(C4614,Nomen2!$A$1:$E$34,3,0)</f>
        <v>0</v>
      </c>
      <c r="C4614" s="131">
        <v>14</v>
      </c>
      <c r="D4614" s="130" t="s">
        <v>352</v>
      </c>
      <c r="E4614" s="131">
        <v>5</v>
      </c>
    </row>
    <row r="4615" spans="1:5">
      <c r="A4615" t="str">
        <f>VLOOKUP(C4615,Nomen2!$A$1:$E$34,2,0)</f>
        <v>CALVADOS</v>
      </c>
      <c r="B4615">
        <f>VLOOKUP(C4615,Nomen2!$A$1:$E$34,3,0)</f>
        <v>0</v>
      </c>
      <c r="C4615" s="131">
        <v>14</v>
      </c>
      <c r="D4615" s="130" t="s">
        <v>518</v>
      </c>
      <c r="E4615" s="131">
        <v>5</v>
      </c>
    </row>
    <row r="4616" spans="1:5">
      <c r="A4616" t="str">
        <f>VLOOKUP(C4616,Nomen2!$A$1:$E$34,2,0)</f>
        <v>CALVADOS</v>
      </c>
      <c r="B4616">
        <f>VLOOKUP(C4616,Nomen2!$A$1:$E$34,3,0)</f>
        <v>0</v>
      </c>
      <c r="C4616" s="131">
        <v>14</v>
      </c>
      <c r="D4616" s="130" t="s">
        <v>231</v>
      </c>
      <c r="E4616" s="131">
        <v>5</v>
      </c>
    </row>
    <row r="4617" spans="1:5">
      <c r="A4617" t="str">
        <f>VLOOKUP(C4617,Nomen2!$A$1:$E$34,2,0)</f>
        <v>CALVADOS</v>
      </c>
      <c r="B4617">
        <f>VLOOKUP(C4617,Nomen2!$A$1:$E$34,3,0)</f>
        <v>0</v>
      </c>
      <c r="C4617" s="131">
        <v>14</v>
      </c>
      <c r="D4617" s="130" t="s">
        <v>317</v>
      </c>
      <c r="E4617" s="131">
        <v>5</v>
      </c>
    </row>
    <row r="4618" spans="1:5">
      <c r="A4618" t="str">
        <f>VLOOKUP(C4618,Nomen2!$A$1:$E$34,2,0)</f>
        <v>CALVADOS</v>
      </c>
      <c r="B4618">
        <f>VLOOKUP(C4618,Nomen2!$A$1:$E$34,3,0)</f>
        <v>0</v>
      </c>
      <c r="C4618" s="131">
        <v>14</v>
      </c>
      <c r="D4618" s="130" t="s">
        <v>267</v>
      </c>
      <c r="E4618" s="131">
        <v>5</v>
      </c>
    </row>
    <row r="4619" spans="1:5">
      <c r="A4619" t="str">
        <f>VLOOKUP(C4619,Nomen2!$A$1:$E$34,2,0)</f>
        <v>CALVADOS</v>
      </c>
      <c r="B4619">
        <f>VLOOKUP(C4619,Nomen2!$A$1:$E$34,3,0)</f>
        <v>0</v>
      </c>
      <c r="C4619" s="131">
        <v>14</v>
      </c>
      <c r="D4619" s="130" t="s">
        <v>460</v>
      </c>
      <c r="E4619" s="131">
        <v>5</v>
      </c>
    </row>
    <row r="4620" spans="1:5">
      <c r="A4620" t="str">
        <f>VLOOKUP(C4620,Nomen2!$A$1:$E$34,2,0)</f>
        <v>CALVADOS</v>
      </c>
      <c r="B4620">
        <f>VLOOKUP(C4620,Nomen2!$A$1:$E$34,3,0)</f>
        <v>0</v>
      </c>
      <c r="C4620" s="131">
        <v>14</v>
      </c>
      <c r="D4620" s="130" t="s">
        <v>303</v>
      </c>
      <c r="E4620" s="131">
        <v>5</v>
      </c>
    </row>
    <row r="4621" spans="1:5">
      <c r="A4621" t="str">
        <f>VLOOKUP(C4621,Nomen2!$A$1:$E$34,2,0)</f>
        <v>CALVADOS</v>
      </c>
      <c r="B4621">
        <f>VLOOKUP(C4621,Nomen2!$A$1:$E$34,3,0)</f>
        <v>0</v>
      </c>
      <c r="C4621" s="131">
        <v>14</v>
      </c>
      <c r="D4621" s="130" t="s">
        <v>320</v>
      </c>
      <c r="E4621" s="131">
        <v>5</v>
      </c>
    </row>
    <row r="4622" spans="1:5">
      <c r="A4622" t="str">
        <f>VLOOKUP(C4622,Nomen2!$A$1:$E$34,2,0)</f>
        <v>CALVADOS</v>
      </c>
      <c r="B4622">
        <f>VLOOKUP(C4622,Nomen2!$A$1:$E$34,3,0)</f>
        <v>0</v>
      </c>
      <c r="C4622" s="131">
        <v>14</v>
      </c>
      <c r="D4622" s="130" t="s">
        <v>298</v>
      </c>
      <c r="E4622" s="131">
        <v>5</v>
      </c>
    </row>
    <row r="4623" spans="1:5">
      <c r="A4623" t="str">
        <f>VLOOKUP(C4623,Nomen2!$A$1:$E$34,2,0)</f>
        <v>CALVADOS</v>
      </c>
      <c r="B4623">
        <f>VLOOKUP(C4623,Nomen2!$A$1:$E$34,3,0)</f>
        <v>0</v>
      </c>
      <c r="C4623" s="131">
        <v>14</v>
      </c>
      <c r="D4623" s="130" t="s">
        <v>488</v>
      </c>
      <c r="E4623" s="131">
        <v>4</v>
      </c>
    </row>
    <row r="4624" spans="1:5">
      <c r="A4624" t="str">
        <f>VLOOKUP(C4624,Nomen2!$A$1:$E$34,2,0)</f>
        <v>CALVADOS</v>
      </c>
      <c r="B4624">
        <f>VLOOKUP(C4624,Nomen2!$A$1:$E$34,3,0)</f>
        <v>0</v>
      </c>
      <c r="C4624" s="131">
        <v>14</v>
      </c>
      <c r="D4624" s="130" t="s">
        <v>400</v>
      </c>
      <c r="E4624" s="131">
        <v>4</v>
      </c>
    </row>
    <row r="4625" spans="1:5">
      <c r="A4625" t="str">
        <f>VLOOKUP(C4625,Nomen2!$A$1:$E$34,2,0)</f>
        <v>CALVADOS</v>
      </c>
      <c r="B4625">
        <f>VLOOKUP(C4625,Nomen2!$A$1:$E$34,3,0)</f>
        <v>0</v>
      </c>
      <c r="C4625" s="131">
        <v>14</v>
      </c>
      <c r="D4625" s="130" t="s">
        <v>313</v>
      </c>
      <c r="E4625" s="131">
        <v>4</v>
      </c>
    </row>
    <row r="4626" spans="1:5">
      <c r="A4626" t="str">
        <f>VLOOKUP(C4626,Nomen2!$A$1:$E$34,2,0)</f>
        <v>CALVADOS</v>
      </c>
      <c r="B4626">
        <f>VLOOKUP(C4626,Nomen2!$A$1:$E$34,3,0)</f>
        <v>0</v>
      </c>
      <c r="C4626" s="131">
        <v>14</v>
      </c>
      <c r="D4626" s="130" t="s">
        <v>322</v>
      </c>
      <c r="E4626" s="131">
        <v>4</v>
      </c>
    </row>
    <row r="4627" spans="1:5">
      <c r="A4627" t="str">
        <f>VLOOKUP(C4627,Nomen2!$A$1:$E$34,2,0)</f>
        <v>CALVADOS</v>
      </c>
      <c r="B4627">
        <f>VLOOKUP(C4627,Nomen2!$A$1:$E$34,3,0)</f>
        <v>0</v>
      </c>
      <c r="C4627" s="131">
        <v>14</v>
      </c>
      <c r="D4627" s="130" t="s">
        <v>264</v>
      </c>
      <c r="E4627" s="131">
        <v>4</v>
      </c>
    </row>
    <row r="4628" spans="1:5">
      <c r="A4628" t="str">
        <f>VLOOKUP(C4628,Nomen2!$A$1:$E$34,2,0)</f>
        <v>CALVADOS</v>
      </c>
      <c r="B4628">
        <f>VLOOKUP(C4628,Nomen2!$A$1:$E$34,3,0)</f>
        <v>0</v>
      </c>
      <c r="C4628" s="131">
        <v>14</v>
      </c>
      <c r="D4628" s="130" t="s">
        <v>436</v>
      </c>
      <c r="E4628" s="131">
        <v>4</v>
      </c>
    </row>
    <row r="4629" spans="1:5">
      <c r="A4629" t="str">
        <f>VLOOKUP(C4629,Nomen2!$A$1:$E$34,2,0)</f>
        <v>CALVADOS</v>
      </c>
      <c r="B4629">
        <f>VLOOKUP(C4629,Nomen2!$A$1:$E$34,3,0)</f>
        <v>0</v>
      </c>
      <c r="C4629" s="131">
        <v>14</v>
      </c>
      <c r="D4629" s="130" t="s">
        <v>315</v>
      </c>
      <c r="E4629" s="131">
        <v>4</v>
      </c>
    </row>
    <row r="4630" spans="1:5">
      <c r="A4630" t="str">
        <f>VLOOKUP(C4630,Nomen2!$A$1:$E$34,2,0)</f>
        <v>CALVADOS</v>
      </c>
      <c r="B4630">
        <f>VLOOKUP(C4630,Nomen2!$A$1:$E$34,3,0)</f>
        <v>0</v>
      </c>
      <c r="C4630" s="131">
        <v>14</v>
      </c>
      <c r="D4630" s="130" t="s">
        <v>294</v>
      </c>
      <c r="E4630" s="131">
        <v>4</v>
      </c>
    </row>
    <row r="4631" spans="1:5">
      <c r="A4631" t="str">
        <f>VLOOKUP(C4631,Nomen2!$A$1:$E$34,2,0)</f>
        <v>CALVADOS</v>
      </c>
      <c r="B4631">
        <f>VLOOKUP(C4631,Nomen2!$A$1:$E$34,3,0)</f>
        <v>0</v>
      </c>
      <c r="C4631" s="131">
        <v>14</v>
      </c>
      <c r="D4631" s="130" t="s">
        <v>271</v>
      </c>
      <c r="E4631" s="131">
        <v>4</v>
      </c>
    </row>
    <row r="4632" spans="1:5">
      <c r="A4632" t="str">
        <f>VLOOKUP(C4632,Nomen2!$A$1:$E$34,2,0)</f>
        <v>CALVADOS</v>
      </c>
      <c r="B4632">
        <f>VLOOKUP(C4632,Nomen2!$A$1:$E$34,3,0)</f>
        <v>0</v>
      </c>
      <c r="C4632" s="131">
        <v>14</v>
      </c>
      <c r="D4632" s="130" t="s">
        <v>259</v>
      </c>
      <c r="E4632" s="131">
        <v>4</v>
      </c>
    </row>
    <row r="4633" spans="1:5">
      <c r="A4633" t="str">
        <f>VLOOKUP(C4633,Nomen2!$A$1:$E$34,2,0)</f>
        <v>CALVADOS</v>
      </c>
      <c r="B4633">
        <f>VLOOKUP(C4633,Nomen2!$A$1:$E$34,3,0)</f>
        <v>0</v>
      </c>
      <c r="C4633" s="131">
        <v>14</v>
      </c>
      <c r="D4633" s="130" t="s">
        <v>208</v>
      </c>
      <c r="E4633" s="131">
        <v>4</v>
      </c>
    </row>
    <row r="4634" spans="1:5">
      <c r="A4634" t="str">
        <f>VLOOKUP(C4634,Nomen2!$A$1:$E$34,2,0)</f>
        <v>CALVADOS</v>
      </c>
      <c r="B4634">
        <f>VLOOKUP(C4634,Nomen2!$A$1:$E$34,3,0)</f>
        <v>0</v>
      </c>
      <c r="C4634" s="131">
        <v>14</v>
      </c>
      <c r="D4634" s="130" t="s">
        <v>332</v>
      </c>
      <c r="E4634" s="131">
        <v>4</v>
      </c>
    </row>
    <row r="4635" spans="1:5">
      <c r="A4635" t="str">
        <f>VLOOKUP(C4635,Nomen2!$A$1:$E$34,2,0)</f>
        <v>CALVADOS</v>
      </c>
      <c r="B4635">
        <f>VLOOKUP(C4635,Nomen2!$A$1:$E$34,3,0)</f>
        <v>0</v>
      </c>
      <c r="C4635" s="131">
        <v>14</v>
      </c>
      <c r="D4635" s="130" t="s">
        <v>346</v>
      </c>
      <c r="E4635" s="131">
        <v>4</v>
      </c>
    </row>
    <row r="4636" spans="1:5">
      <c r="A4636" t="str">
        <f>VLOOKUP(C4636,Nomen2!$A$1:$E$34,2,0)</f>
        <v>CALVADOS</v>
      </c>
      <c r="B4636">
        <f>VLOOKUP(C4636,Nomen2!$A$1:$E$34,3,0)</f>
        <v>0</v>
      </c>
      <c r="C4636" s="131">
        <v>14</v>
      </c>
      <c r="D4636" s="130" t="s">
        <v>333</v>
      </c>
      <c r="E4636" s="131">
        <v>4</v>
      </c>
    </row>
    <row r="4637" spans="1:5">
      <c r="A4637" t="str">
        <f>VLOOKUP(C4637,Nomen2!$A$1:$E$34,2,0)</f>
        <v>CALVADOS</v>
      </c>
      <c r="B4637">
        <f>VLOOKUP(C4637,Nomen2!$A$1:$E$34,3,0)</f>
        <v>0</v>
      </c>
      <c r="C4637" s="131">
        <v>14</v>
      </c>
      <c r="D4637" s="130" t="s">
        <v>442</v>
      </c>
      <c r="E4637" s="131">
        <v>4</v>
      </c>
    </row>
    <row r="4638" spans="1:5">
      <c r="A4638" t="str">
        <f>VLOOKUP(C4638,Nomen2!$A$1:$E$34,2,0)</f>
        <v>CALVADOS</v>
      </c>
      <c r="B4638">
        <f>VLOOKUP(C4638,Nomen2!$A$1:$E$34,3,0)</f>
        <v>0</v>
      </c>
      <c r="C4638" s="131">
        <v>14</v>
      </c>
      <c r="D4638" s="130" t="s">
        <v>650</v>
      </c>
      <c r="E4638" s="131">
        <v>4</v>
      </c>
    </row>
    <row r="4639" spans="1:5">
      <c r="A4639" t="str">
        <f>VLOOKUP(C4639,Nomen2!$A$1:$E$34,2,0)</f>
        <v>CALVADOS</v>
      </c>
      <c r="B4639">
        <f>VLOOKUP(C4639,Nomen2!$A$1:$E$34,3,0)</f>
        <v>0</v>
      </c>
      <c r="C4639" s="131">
        <v>14</v>
      </c>
      <c r="D4639" s="130" t="s">
        <v>449</v>
      </c>
      <c r="E4639" s="131">
        <v>4</v>
      </c>
    </row>
    <row r="4640" spans="1:5">
      <c r="A4640" t="str">
        <f>VLOOKUP(C4640,Nomen2!$A$1:$E$34,2,0)</f>
        <v>CALVADOS</v>
      </c>
      <c r="B4640">
        <f>VLOOKUP(C4640,Nomen2!$A$1:$E$34,3,0)</f>
        <v>0</v>
      </c>
      <c r="C4640" s="131">
        <v>14</v>
      </c>
      <c r="D4640" s="130" t="s">
        <v>386</v>
      </c>
      <c r="E4640" s="131">
        <v>4</v>
      </c>
    </row>
    <row r="4641" spans="1:5">
      <c r="A4641" t="str">
        <f>VLOOKUP(C4641,Nomen2!$A$1:$E$34,2,0)</f>
        <v>CALVADOS</v>
      </c>
      <c r="B4641">
        <f>VLOOKUP(C4641,Nomen2!$A$1:$E$34,3,0)</f>
        <v>0</v>
      </c>
      <c r="C4641" s="131">
        <v>14</v>
      </c>
      <c r="D4641" s="130" t="s">
        <v>566</v>
      </c>
      <c r="E4641" s="131">
        <v>4</v>
      </c>
    </row>
    <row r="4642" spans="1:5">
      <c r="A4642" t="str">
        <f>VLOOKUP(C4642,Nomen2!$A$1:$E$34,2,0)</f>
        <v>CALVADOS</v>
      </c>
      <c r="B4642">
        <f>VLOOKUP(C4642,Nomen2!$A$1:$E$34,3,0)</f>
        <v>0</v>
      </c>
      <c r="C4642" s="131">
        <v>14</v>
      </c>
      <c r="D4642" s="130" t="s">
        <v>355</v>
      </c>
      <c r="E4642" s="131">
        <v>4</v>
      </c>
    </row>
    <row r="4643" spans="1:5">
      <c r="A4643" t="str">
        <f>VLOOKUP(C4643,Nomen2!$A$1:$E$34,2,0)</f>
        <v>CALVADOS</v>
      </c>
      <c r="B4643">
        <f>VLOOKUP(C4643,Nomen2!$A$1:$E$34,3,0)</f>
        <v>0</v>
      </c>
      <c r="C4643" s="131">
        <v>14</v>
      </c>
      <c r="D4643" s="130" t="s">
        <v>412</v>
      </c>
      <c r="E4643" s="131">
        <v>4</v>
      </c>
    </row>
    <row r="4644" spans="1:5">
      <c r="A4644" t="str">
        <f>VLOOKUP(C4644,Nomen2!$A$1:$E$34,2,0)</f>
        <v>CALVADOS</v>
      </c>
      <c r="B4644">
        <f>VLOOKUP(C4644,Nomen2!$A$1:$E$34,3,0)</f>
        <v>0</v>
      </c>
      <c r="C4644" s="131">
        <v>14</v>
      </c>
      <c r="D4644" s="130" t="s">
        <v>324</v>
      </c>
      <c r="E4644" s="131">
        <v>4</v>
      </c>
    </row>
    <row r="4645" spans="1:5">
      <c r="A4645" t="str">
        <f>VLOOKUP(C4645,Nomen2!$A$1:$E$34,2,0)</f>
        <v>CALVADOS</v>
      </c>
      <c r="B4645">
        <f>VLOOKUP(C4645,Nomen2!$A$1:$E$34,3,0)</f>
        <v>0</v>
      </c>
      <c r="C4645" s="131">
        <v>14</v>
      </c>
      <c r="D4645" s="130" t="s">
        <v>361</v>
      </c>
      <c r="E4645" s="131">
        <v>4</v>
      </c>
    </row>
    <row r="4646" spans="1:5">
      <c r="A4646" t="str">
        <f>VLOOKUP(C4646,Nomen2!$A$1:$E$34,2,0)</f>
        <v>CALVADOS</v>
      </c>
      <c r="B4646">
        <f>VLOOKUP(C4646,Nomen2!$A$1:$E$34,3,0)</f>
        <v>0</v>
      </c>
      <c r="C4646" s="131">
        <v>14</v>
      </c>
      <c r="D4646" s="130" t="s">
        <v>394</v>
      </c>
      <c r="E4646" s="131">
        <v>4</v>
      </c>
    </row>
    <row r="4647" spans="1:5">
      <c r="A4647" t="str">
        <f>VLOOKUP(C4647,Nomen2!$A$1:$E$34,2,0)</f>
        <v>CALVADOS</v>
      </c>
      <c r="B4647">
        <f>VLOOKUP(C4647,Nomen2!$A$1:$E$34,3,0)</f>
        <v>0</v>
      </c>
      <c r="C4647" s="131">
        <v>14</v>
      </c>
      <c r="D4647" s="130" t="s">
        <v>305</v>
      </c>
      <c r="E4647" s="131">
        <v>4</v>
      </c>
    </row>
    <row r="4648" spans="1:5">
      <c r="A4648" t="str">
        <f>VLOOKUP(C4648,Nomen2!$A$1:$E$34,2,0)</f>
        <v>CALVADOS</v>
      </c>
      <c r="B4648">
        <f>VLOOKUP(C4648,Nomen2!$A$1:$E$34,3,0)</f>
        <v>0</v>
      </c>
      <c r="C4648" s="131">
        <v>14</v>
      </c>
      <c r="D4648" s="130" t="s">
        <v>418</v>
      </c>
      <c r="E4648" s="131">
        <v>4</v>
      </c>
    </row>
    <row r="4649" spans="1:5">
      <c r="A4649" t="str">
        <f>VLOOKUP(C4649,Nomen2!$A$1:$E$34,2,0)</f>
        <v>CALVADOS</v>
      </c>
      <c r="B4649">
        <f>VLOOKUP(C4649,Nomen2!$A$1:$E$34,3,0)</f>
        <v>0</v>
      </c>
      <c r="C4649" s="131">
        <v>14</v>
      </c>
      <c r="D4649" s="130" t="s">
        <v>338</v>
      </c>
      <c r="E4649" s="131">
        <v>4</v>
      </c>
    </row>
    <row r="4650" spans="1:5">
      <c r="A4650" t="str">
        <f>VLOOKUP(C4650,Nomen2!$A$1:$E$34,2,0)</f>
        <v>CALVADOS</v>
      </c>
      <c r="B4650">
        <f>VLOOKUP(C4650,Nomen2!$A$1:$E$34,3,0)</f>
        <v>0</v>
      </c>
      <c r="C4650" s="131">
        <v>14</v>
      </c>
      <c r="D4650" s="130" t="s">
        <v>422</v>
      </c>
      <c r="E4650" s="131">
        <v>4</v>
      </c>
    </row>
    <row r="4651" spans="1:5">
      <c r="A4651" t="str">
        <f>VLOOKUP(C4651,Nomen2!$A$1:$E$34,2,0)</f>
        <v>CALVADOS</v>
      </c>
      <c r="B4651">
        <f>VLOOKUP(C4651,Nomen2!$A$1:$E$34,3,0)</f>
        <v>0</v>
      </c>
      <c r="C4651" s="131">
        <v>14</v>
      </c>
      <c r="D4651" s="130" t="s">
        <v>396</v>
      </c>
      <c r="E4651" s="131">
        <v>4</v>
      </c>
    </row>
    <row r="4652" spans="1:5">
      <c r="A4652" t="str">
        <f>VLOOKUP(C4652,Nomen2!$A$1:$E$34,2,0)</f>
        <v>CALVADOS</v>
      </c>
      <c r="B4652">
        <f>VLOOKUP(C4652,Nomen2!$A$1:$E$34,3,0)</f>
        <v>0</v>
      </c>
      <c r="C4652" s="131">
        <v>14</v>
      </c>
      <c r="D4652" s="130" t="s">
        <v>365</v>
      </c>
      <c r="E4652" s="131">
        <v>3</v>
      </c>
    </row>
    <row r="4653" spans="1:5">
      <c r="A4653" t="str">
        <f>VLOOKUP(C4653,Nomen2!$A$1:$E$34,2,0)</f>
        <v>CALVADOS</v>
      </c>
      <c r="B4653">
        <f>VLOOKUP(C4653,Nomen2!$A$1:$E$34,3,0)</f>
        <v>0</v>
      </c>
      <c r="C4653" s="131">
        <v>14</v>
      </c>
      <c r="D4653" s="130" t="s">
        <v>571</v>
      </c>
      <c r="E4653" s="131">
        <v>3</v>
      </c>
    </row>
    <row r="4654" spans="1:5">
      <c r="A4654" t="str">
        <f>VLOOKUP(C4654,Nomen2!$A$1:$E$34,2,0)</f>
        <v>CALVADOS</v>
      </c>
      <c r="B4654">
        <f>VLOOKUP(C4654,Nomen2!$A$1:$E$34,3,0)</f>
        <v>0</v>
      </c>
      <c r="C4654" s="131">
        <v>14</v>
      </c>
      <c r="D4654" s="130" t="s">
        <v>366</v>
      </c>
      <c r="E4654" s="131">
        <v>3</v>
      </c>
    </row>
    <row r="4655" spans="1:5">
      <c r="A4655" t="str">
        <f>VLOOKUP(C4655,Nomen2!$A$1:$E$34,2,0)</f>
        <v>CALVADOS</v>
      </c>
      <c r="B4655">
        <f>VLOOKUP(C4655,Nomen2!$A$1:$E$34,3,0)</f>
        <v>0</v>
      </c>
      <c r="C4655" s="131">
        <v>14</v>
      </c>
      <c r="D4655" s="130" t="s">
        <v>429</v>
      </c>
      <c r="E4655" s="131">
        <v>3</v>
      </c>
    </row>
    <row r="4656" spans="1:5">
      <c r="A4656" t="str">
        <f>VLOOKUP(C4656,Nomen2!$A$1:$E$34,2,0)</f>
        <v>CALVADOS</v>
      </c>
      <c r="B4656">
        <f>VLOOKUP(C4656,Nomen2!$A$1:$E$34,3,0)</f>
        <v>0</v>
      </c>
      <c r="C4656" s="131">
        <v>14</v>
      </c>
      <c r="D4656" s="130" t="s">
        <v>328</v>
      </c>
      <c r="E4656" s="131">
        <v>3</v>
      </c>
    </row>
    <row r="4657" spans="1:5">
      <c r="A4657" t="str">
        <f>VLOOKUP(C4657,Nomen2!$A$1:$E$34,2,0)</f>
        <v>CALVADOS</v>
      </c>
      <c r="B4657">
        <f>VLOOKUP(C4657,Nomen2!$A$1:$E$34,3,0)</f>
        <v>0</v>
      </c>
      <c r="C4657" s="131">
        <v>14</v>
      </c>
      <c r="D4657" s="130" t="s">
        <v>430</v>
      </c>
      <c r="E4657" s="131">
        <v>3</v>
      </c>
    </row>
    <row r="4658" spans="1:5">
      <c r="A4658" t="str">
        <f>VLOOKUP(C4658,Nomen2!$A$1:$E$34,2,0)</f>
        <v>CALVADOS</v>
      </c>
      <c r="B4658">
        <f>VLOOKUP(C4658,Nomen2!$A$1:$E$34,3,0)</f>
        <v>0</v>
      </c>
      <c r="C4658" s="131">
        <v>14</v>
      </c>
      <c r="D4658" s="130" t="s">
        <v>368</v>
      </c>
      <c r="E4658" s="131">
        <v>3</v>
      </c>
    </row>
    <row r="4659" spans="1:5">
      <c r="A4659" t="str">
        <f>VLOOKUP(C4659,Nomen2!$A$1:$E$34,2,0)</f>
        <v>CALVADOS</v>
      </c>
      <c r="B4659">
        <f>VLOOKUP(C4659,Nomen2!$A$1:$E$34,3,0)</f>
        <v>0</v>
      </c>
      <c r="C4659" s="131">
        <v>14</v>
      </c>
      <c r="D4659" s="130" t="s">
        <v>369</v>
      </c>
      <c r="E4659" s="131">
        <v>3</v>
      </c>
    </row>
    <row r="4660" spans="1:5">
      <c r="A4660" t="str">
        <f>VLOOKUP(C4660,Nomen2!$A$1:$E$34,2,0)</f>
        <v>CALVADOS</v>
      </c>
      <c r="B4660">
        <f>VLOOKUP(C4660,Nomen2!$A$1:$E$34,3,0)</f>
        <v>0</v>
      </c>
      <c r="C4660" s="131">
        <v>14</v>
      </c>
      <c r="D4660" s="130" t="s">
        <v>432</v>
      </c>
      <c r="E4660" s="131">
        <v>3</v>
      </c>
    </row>
    <row r="4661" spans="1:5">
      <c r="A4661" t="str">
        <f>VLOOKUP(C4661,Nomen2!$A$1:$E$34,2,0)</f>
        <v>CALVADOS</v>
      </c>
      <c r="B4661">
        <f>VLOOKUP(C4661,Nomen2!$A$1:$E$34,3,0)</f>
        <v>0</v>
      </c>
      <c r="C4661" s="131">
        <v>14</v>
      </c>
      <c r="D4661" s="130" t="s">
        <v>245</v>
      </c>
      <c r="E4661" s="131">
        <v>3</v>
      </c>
    </row>
    <row r="4662" spans="1:5">
      <c r="A4662" t="str">
        <f>VLOOKUP(C4662,Nomen2!$A$1:$E$34,2,0)</f>
        <v>CALVADOS</v>
      </c>
      <c r="B4662">
        <f>VLOOKUP(C4662,Nomen2!$A$1:$E$34,3,0)</f>
        <v>0</v>
      </c>
      <c r="C4662" s="131">
        <v>14</v>
      </c>
      <c r="D4662" s="130" t="s">
        <v>594</v>
      </c>
      <c r="E4662" s="131">
        <v>3</v>
      </c>
    </row>
    <row r="4663" spans="1:5">
      <c r="A4663" t="str">
        <f>VLOOKUP(C4663,Nomen2!$A$1:$E$34,2,0)</f>
        <v>CALVADOS</v>
      </c>
      <c r="B4663">
        <f>VLOOKUP(C4663,Nomen2!$A$1:$E$34,3,0)</f>
        <v>0</v>
      </c>
      <c r="C4663" s="131">
        <v>14</v>
      </c>
      <c r="D4663" s="130" t="s">
        <v>331</v>
      </c>
      <c r="E4663" s="131">
        <v>3</v>
      </c>
    </row>
    <row r="4664" spans="1:5">
      <c r="A4664" t="str">
        <f>VLOOKUP(C4664,Nomen2!$A$1:$E$34,2,0)</f>
        <v>CALVADOS</v>
      </c>
      <c r="B4664">
        <f>VLOOKUP(C4664,Nomen2!$A$1:$E$34,3,0)</f>
        <v>0</v>
      </c>
      <c r="C4664" s="131">
        <v>14</v>
      </c>
      <c r="D4664" s="130" t="s">
        <v>404</v>
      </c>
      <c r="E4664" s="131">
        <v>3</v>
      </c>
    </row>
    <row r="4665" spans="1:5">
      <c r="A4665" t="str">
        <f>VLOOKUP(C4665,Nomen2!$A$1:$E$34,2,0)</f>
        <v>CALVADOS</v>
      </c>
      <c r="B4665">
        <f>VLOOKUP(C4665,Nomen2!$A$1:$E$34,3,0)</f>
        <v>0</v>
      </c>
      <c r="C4665" s="131">
        <v>14</v>
      </c>
      <c r="D4665" s="130" t="s">
        <v>405</v>
      </c>
      <c r="E4665" s="131">
        <v>3</v>
      </c>
    </row>
    <row r="4666" spans="1:5">
      <c r="A4666" t="str">
        <f>VLOOKUP(C4666,Nomen2!$A$1:$E$34,2,0)</f>
        <v>CALVADOS</v>
      </c>
      <c r="B4666">
        <f>VLOOKUP(C4666,Nomen2!$A$1:$E$34,3,0)</f>
        <v>0</v>
      </c>
      <c r="C4666" s="131">
        <v>14</v>
      </c>
      <c r="D4666" s="130" t="s">
        <v>512</v>
      </c>
      <c r="E4666" s="131">
        <v>3</v>
      </c>
    </row>
    <row r="4667" spans="1:5">
      <c r="A4667" t="str">
        <f>VLOOKUP(C4667,Nomen2!$A$1:$E$34,2,0)</f>
        <v>CALVADOS</v>
      </c>
      <c r="B4667">
        <f>VLOOKUP(C4667,Nomen2!$A$1:$E$34,3,0)</f>
        <v>0</v>
      </c>
      <c r="C4667" s="131">
        <v>14</v>
      </c>
      <c r="D4667" s="130" t="s">
        <v>272</v>
      </c>
      <c r="E4667" s="131">
        <v>3</v>
      </c>
    </row>
    <row r="4668" spans="1:5">
      <c r="A4668" t="str">
        <f>VLOOKUP(C4668,Nomen2!$A$1:$E$34,2,0)</f>
        <v>CALVADOS</v>
      </c>
      <c r="B4668">
        <f>VLOOKUP(C4668,Nomen2!$A$1:$E$34,3,0)</f>
        <v>0</v>
      </c>
      <c r="C4668" s="131">
        <v>14</v>
      </c>
      <c r="D4668" s="130" t="s">
        <v>445</v>
      </c>
      <c r="E4668" s="131">
        <v>3</v>
      </c>
    </row>
    <row r="4669" spans="1:5">
      <c r="A4669" t="str">
        <f>VLOOKUP(C4669,Nomen2!$A$1:$E$34,2,0)</f>
        <v>CALVADOS</v>
      </c>
      <c r="B4669">
        <f>VLOOKUP(C4669,Nomen2!$A$1:$E$34,3,0)</f>
        <v>0</v>
      </c>
      <c r="C4669" s="131">
        <v>14</v>
      </c>
      <c r="D4669" s="130" t="s">
        <v>350</v>
      </c>
      <c r="E4669" s="131">
        <v>3</v>
      </c>
    </row>
    <row r="4670" spans="1:5">
      <c r="A4670" t="str">
        <f>VLOOKUP(C4670,Nomen2!$A$1:$E$34,2,0)</f>
        <v>CALVADOS</v>
      </c>
      <c r="B4670">
        <f>VLOOKUP(C4670,Nomen2!$A$1:$E$34,3,0)</f>
        <v>0</v>
      </c>
      <c r="C4670" s="131">
        <v>14</v>
      </c>
      <c r="D4670" s="130" t="s">
        <v>377</v>
      </c>
      <c r="E4670" s="131">
        <v>3</v>
      </c>
    </row>
    <row r="4671" spans="1:5">
      <c r="A4671" t="str">
        <f>VLOOKUP(C4671,Nomen2!$A$1:$E$34,2,0)</f>
        <v>CALVADOS</v>
      </c>
      <c r="B4671">
        <f>VLOOKUP(C4671,Nomen2!$A$1:$E$34,3,0)</f>
        <v>0</v>
      </c>
      <c r="C4671" s="131">
        <v>14</v>
      </c>
      <c r="D4671" s="130" t="s">
        <v>247</v>
      </c>
      <c r="E4671" s="131">
        <v>3</v>
      </c>
    </row>
    <row r="4672" spans="1:5">
      <c r="A4672" t="str">
        <f>VLOOKUP(C4672,Nomen2!$A$1:$E$34,2,0)</f>
        <v>CALVADOS</v>
      </c>
      <c r="B4672">
        <f>VLOOKUP(C4672,Nomen2!$A$1:$E$34,3,0)</f>
        <v>0</v>
      </c>
      <c r="C4672" s="131">
        <v>14</v>
      </c>
      <c r="D4672" s="130" t="s">
        <v>446</v>
      </c>
      <c r="E4672" s="131">
        <v>3</v>
      </c>
    </row>
    <row r="4673" spans="1:5">
      <c r="A4673" t="str">
        <f>VLOOKUP(C4673,Nomen2!$A$1:$E$34,2,0)</f>
        <v>CALVADOS</v>
      </c>
      <c r="B4673">
        <f>VLOOKUP(C4673,Nomen2!$A$1:$E$34,3,0)</f>
        <v>0</v>
      </c>
      <c r="C4673" s="131">
        <v>14</v>
      </c>
      <c r="D4673" s="130" t="s">
        <v>378</v>
      </c>
      <c r="E4673" s="131">
        <v>3</v>
      </c>
    </row>
    <row r="4674" spans="1:5">
      <c r="A4674" t="str">
        <f>VLOOKUP(C4674,Nomen2!$A$1:$E$34,2,0)</f>
        <v>CALVADOS</v>
      </c>
      <c r="B4674">
        <f>VLOOKUP(C4674,Nomen2!$A$1:$E$34,3,0)</f>
        <v>0</v>
      </c>
      <c r="C4674" s="131">
        <v>14</v>
      </c>
      <c r="D4674" s="130" t="s">
        <v>573</v>
      </c>
      <c r="E4674" s="131">
        <v>3</v>
      </c>
    </row>
    <row r="4675" spans="1:5">
      <c r="A4675" t="str">
        <f>VLOOKUP(C4675,Nomen2!$A$1:$E$34,2,0)</f>
        <v>CALVADOS</v>
      </c>
      <c r="B4675">
        <f>VLOOKUP(C4675,Nomen2!$A$1:$E$34,3,0)</f>
        <v>0</v>
      </c>
      <c r="C4675" s="131">
        <v>14</v>
      </c>
      <c r="D4675" s="130" t="s">
        <v>452</v>
      </c>
      <c r="E4675" s="131">
        <v>3</v>
      </c>
    </row>
    <row r="4676" spans="1:5">
      <c r="A4676" t="str">
        <f>VLOOKUP(C4676,Nomen2!$A$1:$E$34,2,0)</f>
        <v>CALVADOS</v>
      </c>
      <c r="B4676">
        <f>VLOOKUP(C4676,Nomen2!$A$1:$E$34,3,0)</f>
        <v>0</v>
      </c>
      <c r="C4676" s="131">
        <v>14</v>
      </c>
      <c r="D4676" s="130" t="s">
        <v>380</v>
      </c>
      <c r="E4676" s="131">
        <v>3</v>
      </c>
    </row>
    <row r="4677" spans="1:5">
      <c r="A4677" t="str">
        <f>VLOOKUP(C4677,Nomen2!$A$1:$E$34,2,0)</f>
        <v>CALVADOS</v>
      </c>
      <c r="B4677">
        <f>VLOOKUP(C4677,Nomen2!$A$1:$E$34,3,0)</f>
        <v>0</v>
      </c>
      <c r="C4677" s="131">
        <v>14</v>
      </c>
      <c r="D4677" s="130" t="s">
        <v>409</v>
      </c>
      <c r="E4677" s="131">
        <v>3</v>
      </c>
    </row>
    <row r="4678" spans="1:5">
      <c r="A4678" t="str">
        <f>VLOOKUP(C4678,Nomen2!$A$1:$E$34,2,0)</f>
        <v>CALVADOS</v>
      </c>
      <c r="B4678">
        <f>VLOOKUP(C4678,Nomen2!$A$1:$E$34,3,0)</f>
        <v>0</v>
      </c>
      <c r="C4678" s="131">
        <v>14</v>
      </c>
      <c r="D4678" s="130" t="s">
        <v>281</v>
      </c>
      <c r="E4678" s="131">
        <v>3</v>
      </c>
    </row>
    <row r="4679" spans="1:5">
      <c r="A4679" t="str">
        <f>VLOOKUP(C4679,Nomen2!$A$1:$E$34,2,0)</f>
        <v>CALVADOS</v>
      </c>
      <c r="B4679">
        <f>VLOOKUP(C4679,Nomen2!$A$1:$E$34,3,0)</f>
        <v>0</v>
      </c>
      <c r="C4679" s="131">
        <v>14</v>
      </c>
      <c r="D4679" s="130" t="s">
        <v>354</v>
      </c>
      <c r="E4679" s="131">
        <v>3</v>
      </c>
    </row>
    <row r="4680" spans="1:5">
      <c r="A4680" t="str">
        <f>VLOOKUP(C4680,Nomen2!$A$1:$E$34,2,0)</f>
        <v>CALVADOS</v>
      </c>
      <c r="B4680">
        <f>VLOOKUP(C4680,Nomen2!$A$1:$E$34,3,0)</f>
        <v>0</v>
      </c>
      <c r="C4680" s="131">
        <v>14</v>
      </c>
      <c r="D4680" s="130" t="s">
        <v>383</v>
      </c>
      <c r="E4680" s="131">
        <v>3</v>
      </c>
    </row>
    <row r="4681" spans="1:5">
      <c r="A4681" t="str">
        <f>VLOOKUP(C4681,Nomen2!$A$1:$E$34,2,0)</f>
        <v>CALVADOS</v>
      </c>
      <c r="B4681">
        <f>VLOOKUP(C4681,Nomen2!$A$1:$E$34,3,0)</f>
        <v>0</v>
      </c>
      <c r="C4681" s="131">
        <v>14</v>
      </c>
      <c r="D4681" s="130" t="s">
        <v>529</v>
      </c>
      <c r="E4681" s="131">
        <v>3</v>
      </c>
    </row>
    <row r="4682" spans="1:5">
      <c r="A4682" t="str">
        <f>VLOOKUP(C4682,Nomen2!$A$1:$E$34,2,0)</f>
        <v>CALVADOS</v>
      </c>
      <c r="B4682">
        <f>VLOOKUP(C4682,Nomen2!$A$1:$E$34,3,0)</f>
        <v>0</v>
      </c>
      <c r="C4682" s="131">
        <v>14</v>
      </c>
      <c r="D4682" s="130" t="s">
        <v>384</v>
      </c>
      <c r="E4682" s="131">
        <v>3</v>
      </c>
    </row>
    <row r="4683" spans="1:5">
      <c r="A4683" t="str">
        <f>VLOOKUP(C4683,Nomen2!$A$1:$E$34,2,0)</f>
        <v>CALVADOS</v>
      </c>
      <c r="B4683">
        <f>VLOOKUP(C4683,Nomen2!$A$1:$E$34,3,0)</f>
        <v>0</v>
      </c>
      <c r="C4683" s="131">
        <v>14</v>
      </c>
      <c r="D4683" s="130" t="s">
        <v>387</v>
      </c>
      <c r="E4683" s="131">
        <v>3</v>
      </c>
    </row>
    <row r="4684" spans="1:5">
      <c r="A4684" t="str">
        <f>VLOOKUP(C4684,Nomen2!$A$1:$E$34,2,0)</f>
        <v>CALVADOS</v>
      </c>
      <c r="B4684">
        <f>VLOOKUP(C4684,Nomen2!$A$1:$E$34,3,0)</f>
        <v>0</v>
      </c>
      <c r="C4684" s="131">
        <v>14</v>
      </c>
      <c r="D4684" s="130" t="s">
        <v>284</v>
      </c>
      <c r="E4684" s="131">
        <v>3</v>
      </c>
    </row>
    <row r="4685" spans="1:5">
      <c r="A4685" t="str">
        <f>VLOOKUP(C4685,Nomen2!$A$1:$E$34,2,0)</f>
        <v>CALVADOS</v>
      </c>
      <c r="B4685">
        <f>VLOOKUP(C4685,Nomen2!$A$1:$E$34,3,0)</f>
        <v>0</v>
      </c>
      <c r="C4685" s="131">
        <v>14</v>
      </c>
      <c r="D4685" s="130" t="s">
        <v>334</v>
      </c>
      <c r="E4685" s="131">
        <v>3</v>
      </c>
    </row>
    <row r="4686" spans="1:5">
      <c r="A4686" t="str">
        <f>VLOOKUP(C4686,Nomen2!$A$1:$E$34,2,0)</f>
        <v>CALVADOS</v>
      </c>
      <c r="B4686">
        <f>VLOOKUP(C4686,Nomen2!$A$1:$E$34,3,0)</f>
        <v>0</v>
      </c>
      <c r="C4686" s="131">
        <v>14</v>
      </c>
      <c r="D4686" s="130" t="s">
        <v>542</v>
      </c>
      <c r="E4686" s="131">
        <v>3</v>
      </c>
    </row>
    <row r="4687" spans="1:5">
      <c r="A4687" t="str">
        <f>VLOOKUP(C4687,Nomen2!$A$1:$E$34,2,0)</f>
        <v>CALVADOS</v>
      </c>
      <c r="B4687">
        <f>VLOOKUP(C4687,Nomen2!$A$1:$E$34,3,0)</f>
        <v>0</v>
      </c>
      <c r="C4687" s="131">
        <v>14</v>
      </c>
      <c r="D4687" s="130" t="s">
        <v>413</v>
      </c>
      <c r="E4687" s="131">
        <v>3</v>
      </c>
    </row>
    <row r="4688" spans="1:5">
      <c r="A4688" t="str">
        <f>VLOOKUP(C4688,Nomen2!$A$1:$E$34,2,0)</f>
        <v>CALVADOS</v>
      </c>
      <c r="B4688">
        <f>VLOOKUP(C4688,Nomen2!$A$1:$E$34,3,0)</f>
        <v>0</v>
      </c>
      <c r="C4688" s="131">
        <v>14</v>
      </c>
      <c r="D4688" s="130" t="s">
        <v>466</v>
      </c>
      <c r="E4688" s="131">
        <v>3</v>
      </c>
    </row>
    <row r="4689" spans="1:5">
      <c r="A4689" t="str">
        <f>VLOOKUP(C4689,Nomen2!$A$1:$E$34,2,0)</f>
        <v>CALVADOS</v>
      </c>
      <c r="B4689">
        <f>VLOOKUP(C4689,Nomen2!$A$1:$E$34,3,0)</f>
        <v>0</v>
      </c>
      <c r="C4689" s="131">
        <v>14</v>
      </c>
      <c r="D4689" s="130" t="s">
        <v>391</v>
      </c>
      <c r="E4689" s="131">
        <v>3</v>
      </c>
    </row>
    <row r="4690" spans="1:5">
      <c r="A4690" t="str">
        <f>VLOOKUP(C4690,Nomen2!$A$1:$E$34,2,0)</f>
        <v>CALVADOS</v>
      </c>
      <c r="B4690">
        <f>VLOOKUP(C4690,Nomen2!$A$1:$E$34,3,0)</f>
        <v>0</v>
      </c>
      <c r="C4690" s="131">
        <v>14</v>
      </c>
      <c r="D4690" s="130" t="s">
        <v>467</v>
      </c>
      <c r="E4690" s="131">
        <v>3</v>
      </c>
    </row>
    <row r="4691" spans="1:5">
      <c r="A4691" t="str">
        <f>VLOOKUP(C4691,Nomen2!$A$1:$E$34,2,0)</f>
        <v>CALVADOS</v>
      </c>
      <c r="B4691">
        <f>VLOOKUP(C4691,Nomen2!$A$1:$E$34,3,0)</f>
        <v>0</v>
      </c>
      <c r="C4691" s="131">
        <v>14</v>
      </c>
      <c r="D4691" s="130" t="s">
        <v>392</v>
      </c>
      <c r="E4691" s="131">
        <v>3</v>
      </c>
    </row>
    <row r="4692" spans="1:5">
      <c r="A4692" t="str">
        <f>VLOOKUP(C4692,Nomen2!$A$1:$E$34,2,0)</f>
        <v>CALVADOS</v>
      </c>
      <c r="B4692">
        <f>VLOOKUP(C4692,Nomen2!$A$1:$E$34,3,0)</f>
        <v>0</v>
      </c>
      <c r="C4692" s="131">
        <v>14</v>
      </c>
      <c r="D4692" s="130" t="s">
        <v>325</v>
      </c>
      <c r="E4692" s="131">
        <v>3</v>
      </c>
    </row>
    <row r="4693" spans="1:5">
      <c r="A4693" t="str">
        <f>VLOOKUP(C4693,Nomen2!$A$1:$E$34,2,0)</f>
        <v>CALVADOS</v>
      </c>
      <c r="B4693">
        <f>VLOOKUP(C4693,Nomen2!$A$1:$E$34,3,0)</f>
        <v>0</v>
      </c>
      <c r="C4693" s="131">
        <v>14</v>
      </c>
      <c r="D4693" s="130" t="s">
        <v>552</v>
      </c>
      <c r="E4693" s="131">
        <v>3</v>
      </c>
    </row>
    <row r="4694" spans="1:5">
      <c r="A4694" t="str">
        <f>VLOOKUP(C4694,Nomen2!$A$1:$E$34,2,0)</f>
        <v>CALVADOS</v>
      </c>
      <c r="B4694">
        <f>VLOOKUP(C4694,Nomen2!$A$1:$E$34,3,0)</f>
        <v>0</v>
      </c>
      <c r="C4694" s="131">
        <v>14</v>
      </c>
      <c r="D4694" s="130" t="s">
        <v>472</v>
      </c>
      <c r="E4694" s="131">
        <v>3</v>
      </c>
    </row>
    <row r="4695" spans="1:5">
      <c r="A4695" t="str">
        <f>VLOOKUP(C4695,Nomen2!$A$1:$E$34,2,0)</f>
        <v>CALVADOS</v>
      </c>
      <c r="B4695">
        <f>VLOOKUP(C4695,Nomen2!$A$1:$E$34,3,0)</f>
        <v>0</v>
      </c>
      <c r="C4695" s="131">
        <v>14</v>
      </c>
      <c r="D4695" s="130" t="s">
        <v>475</v>
      </c>
      <c r="E4695" s="131">
        <v>2</v>
      </c>
    </row>
    <row r="4696" spans="1:5">
      <c r="A4696" t="str">
        <f>VLOOKUP(C4696,Nomen2!$A$1:$E$34,2,0)</f>
        <v>CALVADOS</v>
      </c>
      <c r="B4696">
        <f>VLOOKUP(C4696,Nomen2!$A$1:$E$34,3,0)</f>
        <v>0</v>
      </c>
      <c r="C4696" s="131">
        <v>14</v>
      </c>
      <c r="D4696" s="130" t="s">
        <v>478</v>
      </c>
      <c r="E4696" s="131">
        <v>2</v>
      </c>
    </row>
    <row r="4697" spans="1:5">
      <c r="A4697" t="str">
        <f>VLOOKUP(C4697,Nomen2!$A$1:$E$34,2,0)</f>
        <v>CALVADOS</v>
      </c>
      <c r="B4697">
        <f>VLOOKUP(C4697,Nomen2!$A$1:$E$34,3,0)</f>
        <v>0</v>
      </c>
      <c r="C4697" s="131">
        <v>14</v>
      </c>
      <c r="D4697" s="130" t="s">
        <v>480</v>
      </c>
      <c r="E4697" s="131">
        <v>2</v>
      </c>
    </row>
    <row r="4698" spans="1:5">
      <c r="A4698" t="str">
        <f>VLOOKUP(C4698,Nomen2!$A$1:$E$34,2,0)</f>
        <v>CALVADOS</v>
      </c>
      <c r="B4698">
        <f>VLOOKUP(C4698,Nomen2!$A$1:$E$34,3,0)</f>
        <v>0</v>
      </c>
      <c r="C4698" s="131">
        <v>14</v>
      </c>
      <c r="D4698" s="130" t="s">
        <v>711</v>
      </c>
      <c r="E4698" s="131">
        <v>2</v>
      </c>
    </row>
    <row r="4699" spans="1:5">
      <c r="A4699" t="str">
        <f>VLOOKUP(C4699,Nomen2!$A$1:$E$34,2,0)</f>
        <v>CALVADOS</v>
      </c>
      <c r="B4699">
        <f>VLOOKUP(C4699,Nomen2!$A$1:$E$34,3,0)</f>
        <v>0</v>
      </c>
      <c r="C4699" s="131">
        <v>14</v>
      </c>
      <c r="D4699" s="130" t="s">
        <v>426</v>
      </c>
      <c r="E4699" s="131">
        <v>2</v>
      </c>
    </row>
    <row r="4700" spans="1:5">
      <c r="A4700" t="str">
        <f>VLOOKUP(C4700,Nomen2!$A$1:$E$34,2,0)</f>
        <v>CALVADOS</v>
      </c>
      <c r="B4700">
        <f>VLOOKUP(C4700,Nomen2!$A$1:$E$34,3,0)</f>
        <v>0</v>
      </c>
      <c r="C4700" s="131">
        <v>14</v>
      </c>
      <c r="D4700" s="130" t="s">
        <v>327</v>
      </c>
      <c r="E4700" s="131">
        <v>2</v>
      </c>
    </row>
    <row r="4701" spans="1:5">
      <c r="A4701" t="str">
        <f>VLOOKUP(C4701,Nomen2!$A$1:$E$34,2,0)</f>
        <v>CALVADOS</v>
      </c>
      <c r="B4701">
        <f>VLOOKUP(C4701,Nomen2!$A$1:$E$34,3,0)</f>
        <v>0</v>
      </c>
      <c r="C4701" s="131">
        <v>14</v>
      </c>
      <c r="D4701" s="130" t="s">
        <v>341</v>
      </c>
      <c r="E4701" s="131">
        <v>2</v>
      </c>
    </row>
    <row r="4702" spans="1:5">
      <c r="A4702" t="str">
        <f>VLOOKUP(C4702,Nomen2!$A$1:$E$34,2,0)</f>
        <v>CALVADOS</v>
      </c>
      <c r="B4702">
        <f>VLOOKUP(C4702,Nomen2!$A$1:$E$34,3,0)</f>
        <v>0</v>
      </c>
      <c r="C4702" s="131">
        <v>14</v>
      </c>
      <c r="D4702" s="130" t="s">
        <v>487</v>
      </c>
      <c r="E4702" s="131">
        <v>2</v>
      </c>
    </row>
    <row r="4703" spans="1:5">
      <c r="A4703" t="str">
        <f>VLOOKUP(C4703,Nomen2!$A$1:$E$34,2,0)</f>
        <v>CALVADOS</v>
      </c>
      <c r="B4703">
        <f>VLOOKUP(C4703,Nomen2!$A$1:$E$34,3,0)</f>
        <v>0</v>
      </c>
      <c r="C4703" s="131">
        <v>14</v>
      </c>
      <c r="D4703" s="130" t="s">
        <v>342</v>
      </c>
      <c r="E4703" s="131">
        <v>2</v>
      </c>
    </row>
    <row r="4704" spans="1:5">
      <c r="A4704" t="str">
        <f>VLOOKUP(C4704,Nomen2!$A$1:$E$34,2,0)</f>
        <v>CALVADOS</v>
      </c>
      <c r="B4704">
        <f>VLOOKUP(C4704,Nomen2!$A$1:$E$34,3,0)</f>
        <v>0</v>
      </c>
      <c r="C4704" s="131">
        <v>14</v>
      </c>
      <c r="D4704" s="130" t="s">
        <v>329</v>
      </c>
      <c r="E4704" s="131">
        <v>2</v>
      </c>
    </row>
    <row r="4705" spans="1:5">
      <c r="A4705" t="str">
        <f>VLOOKUP(C4705,Nomen2!$A$1:$E$34,2,0)</f>
        <v>CALVADOS</v>
      </c>
      <c r="B4705">
        <f>VLOOKUP(C4705,Nomen2!$A$1:$E$34,3,0)</f>
        <v>0</v>
      </c>
      <c r="C4705" s="131">
        <v>14</v>
      </c>
      <c r="D4705" s="130" t="s">
        <v>343</v>
      </c>
      <c r="E4705" s="131">
        <v>2</v>
      </c>
    </row>
    <row r="4706" spans="1:5">
      <c r="A4706" t="str">
        <f>VLOOKUP(C4706,Nomen2!$A$1:$E$34,2,0)</f>
        <v>CALVADOS</v>
      </c>
      <c r="B4706">
        <f>VLOOKUP(C4706,Nomen2!$A$1:$E$34,3,0)</f>
        <v>0</v>
      </c>
      <c r="C4706" s="131">
        <v>14</v>
      </c>
      <c r="D4706" s="130" t="s">
        <v>370</v>
      </c>
      <c r="E4706" s="131">
        <v>2</v>
      </c>
    </row>
    <row r="4707" spans="1:5">
      <c r="A4707" t="str">
        <f>VLOOKUP(C4707,Nomen2!$A$1:$E$34,2,0)</f>
        <v>CALVADOS</v>
      </c>
      <c r="B4707">
        <f>VLOOKUP(C4707,Nomen2!$A$1:$E$34,3,0)</f>
        <v>0</v>
      </c>
      <c r="C4707" s="131">
        <v>14</v>
      </c>
      <c r="D4707" s="130" t="s">
        <v>434</v>
      </c>
      <c r="E4707" s="131">
        <v>2</v>
      </c>
    </row>
    <row r="4708" spans="1:5">
      <c r="A4708" t="str">
        <f>VLOOKUP(C4708,Nomen2!$A$1:$E$34,2,0)</f>
        <v>CALVADOS</v>
      </c>
      <c r="B4708">
        <f>VLOOKUP(C4708,Nomen2!$A$1:$E$34,3,0)</f>
        <v>0</v>
      </c>
      <c r="C4708" s="131">
        <v>14</v>
      </c>
      <c r="D4708" s="130" t="s">
        <v>498</v>
      </c>
      <c r="E4708" s="131">
        <v>2</v>
      </c>
    </row>
    <row r="4709" spans="1:5">
      <c r="A4709" t="str">
        <f>VLOOKUP(C4709,Nomen2!$A$1:$E$34,2,0)</f>
        <v>CALVADOS</v>
      </c>
      <c r="B4709">
        <f>VLOOKUP(C4709,Nomen2!$A$1:$E$34,3,0)</f>
        <v>0</v>
      </c>
      <c r="C4709" s="131">
        <v>14</v>
      </c>
      <c r="D4709" s="130" t="s">
        <v>437</v>
      </c>
      <c r="E4709" s="131">
        <v>2</v>
      </c>
    </row>
    <row r="4710" spans="1:5">
      <c r="A4710" t="str">
        <f>VLOOKUP(C4710,Nomen2!$A$1:$E$34,2,0)</f>
        <v>CALVADOS</v>
      </c>
      <c r="B4710">
        <f>VLOOKUP(C4710,Nomen2!$A$1:$E$34,3,0)</f>
        <v>0</v>
      </c>
      <c r="C4710" s="131">
        <v>14</v>
      </c>
      <c r="D4710" s="130" t="s">
        <v>502</v>
      </c>
      <c r="E4710" s="131">
        <v>2</v>
      </c>
    </row>
    <row r="4711" spans="1:5">
      <c r="A4711" t="str">
        <f>VLOOKUP(C4711,Nomen2!$A$1:$E$34,2,0)</f>
        <v>CALVADOS</v>
      </c>
      <c r="B4711">
        <f>VLOOKUP(C4711,Nomen2!$A$1:$E$34,3,0)</f>
        <v>0</v>
      </c>
      <c r="C4711" s="131">
        <v>14</v>
      </c>
      <c r="D4711" s="130" t="s">
        <v>372</v>
      </c>
      <c r="E4711" s="131">
        <v>2</v>
      </c>
    </row>
    <row r="4712" spans="1:5">
      <c r="A4712" t="str">
        <f>VLOOKUP(C4712,Nomen2!$A$1:$E$34,2,0)</f>
        <v>CALVADOS</v>
      </c>
      <c r="B4712">
        <f>VLOOKUP(C4712,Nomen2!$A$1:$E$34,3,0)</f>
        <v>0</v>
      </c>
      <c r="C4712" s="131">
        <v>14</v>
      </c>
      <c r="D4712" s="130" t="s">
        <v>373</v>
      </c>
      <c r="E4712" s="131">
        <v>2</v>
      </c>
    </row>
    <row r="4713" spans="1:5">
      <c r="A4713" t="str">
        <f>VLOOKUP(C4713,Nomen2!$A$1:$E$34,2,0)</f>
        <v>CALVADOS</v>
      </c>
      <c r="B4713">
        <f>VLOOKUP(C4713,Nomen2!$A$1:$E$34,3,0)</f>
        <v>0</v>
      </c>
      <c r="C4713" s="131">
        <v>14</v>
      </c>
      <c r="D4713" s="130" t="s">
        <v>323</v>
      </c>
      <c r="E4713" s="131">
        <v>2</v>
      </c>
    </row>
    <row r="4714" spans="1:5">
      <c r="A4714" t="str">
        <f>VLOOKUP(C4714,Nomen2!$A$1:$E$34,2,0)</f>
        <v>CALVADOS</v>
      </c>
      <c r="B4714">
        <f>VLOOKUP(C4714,Nomen2!$A$1:$E$34,3,0)</f>
        <v>0</v>
      </c>
      <c r="C4714" s="131">
        <v>14</v>
      </c>
      <c r="D4714" s="130" t="s">
        <v>249</v>
      </c>
      <c r="E4714" s="131">
        <v>2</v>
      </c>
    </row>
    <row r="4715" spans="1:5">
      <c r="A4715" t="str">
        <f>VLOOKUP(C4715,Nomen2!$A$1:$E$34,2,0)</f>
        <v>CALVADOS</v>
      </c>
      <c r="B4715">
        <f>VLOOKUP(C4715,Nomen2!$A$1:$E$34,3,0)</f>
        <v>0</v>
      </c>
      <c r="C4715" s="131">
        <v>14</v>
      </c>
      <c r="D4715" s="130" t="s">
        <v>295</v>
      </c>
      <c r="E4715" s="131">
        <v>2</v>
      </c>
    </row>
    <row r="4716" spans="1:5">
      <c r="A4716" t="str">
        <f>VLOOKUP(C4716,Nomen2!$A$1:$E$34,2,0)</f>
        <v>CALVADOS</v>
      </c>
      <c r="B4716">
        <f>VLOOKUP(C4716,Nomen2!$A$1:$E$34,3,0)</f>
        <v>0</v>
      </c>
      <c r="C4716" s="131">
        <v>14</v>
      </c>
      <c r="D4716" s="130" t="s">
        <v>260</v>
      </c>
      <c r="E4716" s="131">
        <v>2</v>
      </c>
    </row>
    <row r="4717" spans="1:5">
      <c r="A4717" t="str">
        <f>VLOOKUP(C4717,Nomen2!$A$1:$E$34,2,0)</f>
        <v>CALVADOS</v>
      </c>
      <c r="B4717">
        <f>VLOOKUP(C4717,Nomen2!$A$1:$E$34,3,0)</f>
        <v>0</v>
      </c>
      <c r="C4717" s="131">
        <v>14</v>
      </c>
      <c r="D4717" s="130" t="s">
        <v>375</v>
      </c>
      <c r="E4717" s="131">
        <v>2</v>
      </c>
    </row>
    <row r="4718" spans="1:5">
      <c r="A4718" t="str">
        <f>VLOOKUP(C4718,Nomen2!$A$1:$E$34,2,0)</f>
        <v>CALVADOS</v>
      </c>
      <c r="B4718">
        <f>VLOOKUP(C4718,Nomen2!$A$1:$E$34,3,0)</f>
        <v>0</v>
      </c>
      <c r="C4718" s="131">
        <v>14</v>
      </c>
      <c r="D4718" s="130" t="s">
        <v>376</v>
      </c>
      <c r="E4718" s="131">
        <v>2</v>
      </c>
    </row>
    <row r="4719" spans="1:5">
      <c r="A4719" t="str">
        <f>VLOOKUP(C4719,Nomen2!$A$1:$E$34,2,0)</f>
        <v>CALVADOS</v>
      </c>
      <c r="B4719">
        <f>VLOOKUP(C4719,Nomen2!$A$1:$E$34,3,0)</f>
        <v>0</v>
      </c>
      <c r="C4719" s="131">
        <v>14</v>
      </c>
      <c r="D4719" s="130" t="s">
        <v>578</v>
      </c>
      <c r="E4719" s="131">
        <v>2</v>
      </c>
    </row>
    <row r="4720" spans="1:5">
      <c r="A4720" t="str">
        <f>VLOOKUP(C4720,Nomen2!$A$1:$E$34,2,0)</f>
        <v>CALVADOS</v>
      </c>
      <c r="B4720">
        <f>VLOOKUP(C4720,Nomen2!$A$1:$E$34,3,0)</f>
        <v>0</v>
      </c>
      <c r="C4720" s="131">
        <v>14</v>
      </c>
      <c r="D4720" s="130" t="s">
        <v>299</v>
      </c>
      <c r="E4720" s="131">
        <v>2</v>
      </c>
    </row>
    <row r="4721" spans="1:5">
      <c r="A4721" t="str">
        <f>VLOOKUP(C4721,Nomen2!$A$1:$E$34,2,0)</f>
        <v>CALVADOS</v>
      </c>
      <c r="B4721">
        <f>VLOOKUP(C4721,Nomen2!$A$1:$E$34,3,0)</f>
        <v>0</v>
      </c>
      <c r="C4721" s="131">
        <v>14</v>
      </c>
      <c r="D4721" s="130" t="s">
        <v>514</v>
      </c>
      <c r="E4721" s="131">
        <v>2</v>
      </c>
    </row>
    <row r="4722" spans="1:5">
      <c r="A4722" t="str">
        <f>VLOOKUP(C4722,Nomen2!$A$1:$E$34,2,0)</f>
        <v>CALVADOS</v>
      </c>
      <c r="B4722">
        <f>VLOOKUP(C4722,Nomen2!$A$1:$E$34,3,0)</f>
        <v>0</v>
      </c>
      <c r="C4722" s="131">
        <v>14</v>
      </c>
      <c r="D4722" s="130" t="s">
        <v>658</v>
      </c>
      <c r="E4722" s="131">
        <v>2</v>
      </c>
    </row>
    <row r="4723" spans="1:5">
      <c r="A4723" t="str">
        <f>VLOOKUP(C4723,Nomen2!$A$1:$E$34,2,0)</f>
        <v>CALVADOS</v>
      </c>
      <c r="B4723">
        <f>VLOOKUP(C4723,Nomen2!$A$1:$E$34,3,0)</f>
        <v>0</v>
      </c>
      <c r="C4723" s="131">
        <v>14</v>
      </c>
      <c r="D4723" s="130" t="s">
        <v>447</v>
      </c>
      <c r="E4723" s="131">
        <v>2</v>
      </c>
    </row>
    <row r="4724" spans="1:5">
      <c r="A4724" t="str">
        <f>VLOOKUP(C4724,Nomen2!$A$1:$E$34,2,0)</f>
        <v>CALVADOS</v>
      </c>
      <c r="B4724">
        <f>VLOOKUP(C4724,Nomen2!$A$1:$E$34,3,0)</f>
        <v>0</v>
      </c>
      <c r="C4724" s="131">
        <v>14</v>
      </c>
      <c r="D4724" s="130" t="s">
        <v>451</v>
      </c>
      <c r="E4724" s="131">
        <v>2</v>
      </c>
    </row>
    <row r="4725" spans="1:5">
      <c r="A4725" t="str">
        <f>VLOOKUP(C4725,Nomen2!$A$1:$E$34,2,0)</f>
        <v>CALVADOS</v>
      </c>
      <c r="B4725">
        <f>VLOOKUP(C4725,Nomen2!$A$1:$E$34,3,0)</f>
        <v>0</v>
      </c>
      <c r="C4725" s="131">
        <v>14</v>
      </c>
      <c r="D4725" s="130" t="s">
        <v>242</v>
      </c>
      <c r="E4725" s="131">
        <v>2</v>
      </c>
    </row>
    <row r="4726" spans="1:5">
      <c r="A4726" t="str">
        <f>VLOOKUP(C4726,Nomen2!$A$1:$E$34,2,0)</f>
        <v>CALVADOS</v>
      </c>
      <c r="B4726">
        <f>VLOOKUP(C4726,Nomen2!$A$1:$E$34,3,0)</f>
        <v>0</v>
      </c>
      <c r="C4726" s="131">
        <v>14</v>
      </c>
      <c r="D4726" s="130" t="s">
        <v>454</v>
      </c>
      <c r="E4726" s="131">
        <v>2</v>
      </c>
    </row>
    <row r="4727" spans="1:5">
      <c r="A4727" t="str">
        <f>VLOOKUP(C4727,Nomen2!$A$1:$E$34,2,0)</f>
        <v>CALVADOS</v>
      </c>
      <c r="B4727">
        <f>VLOOKUP(C4727,Nomen2!$A$1:$E$34,3,0)</f>
        <v>0</v>
      </c>
      <c r="C4727" s="131">
        <v>14</v>
      </c>
      <c r="D4727" s="130" t="s">
        <v>456</v>
      </c>
      <c r="E4727" s="131">
        <v>2</v>
      </c>
    </row>
    <row r="4728" spans="1:5">
      <c r="A4728" t="str">
        <f>VLOOKUP(C4728,Nomen2!$A$1:$E$34,2,0)</f>
        <v>CALVADOS</v>
      </c>
      <c r="B4728">
        <f>VLOOKUP(C4728,Nomen2!$A$1:$E$34,3,0)</f>
        <v>0</v>
      </c>
      <c r="C4728" s="131">
        <v>14</v>
      </c>
      <c r="D4728" s="130" t="s">
        <v>411</v>
      </c>
      <c r="E4728" s="131">
        <v>2</v>
      </c>
    </row>
    <row r="4729" spans="1:5">
      <c r="A4729" t="str">
        <f>VLOOKUP(C4729,Nomen2!$A$1:$E$34,2,0)</f>
        <v>CALVADOS</v>
      </c>
      <c r="B4729">
        <f>VLOOKUP(C4729,Nomen2!$A$1:$E$34,3,0)</f>
        <v>0</v>
      </c>
      <c r="C4729" s="131">
        <v>14</v>
      </c>
      <c r="D4729" s="130" t="s">
        <v>531</v>
      </c>
      <c r="E4729" s="131">
        <v>2</v>
      </c>
    </row>
    <row r="4730" spans="1:5">
      <c r="A4730" t="str">
        <f>VLOOKUP(C4730,Nomen2!$A$1:$E$34,2,0)</f>
        <v>CALVADOS</v>
      </c>
      <c r="B4730">
        <f>VLOOKUP(C4730,Nomen2!$A$1:$E$34,3,0)</f>
        <v>0</v>
      </c>
      <c r="C4730" s="131">
        <v>14</v>
      </c>
      <c r="D4730" s="130" t="s">
        <v>308</v>
      </c>
      <c r="E4730" s="131">
        <v>2</v>
      </c>
    </row>
    <row r="4731" spans="1:5">
      <c r="A4731" t="str">
        <f>VLOOKUP(C4731,Nomen2!$A$1:$E$34,2,0)</f>
        <v>CALVADOS</v>
      </c>
      <c r="B4731">
        <f>VLOOKUP(C4731,Nomen2!$A$1:$E$34,3,0)</f>
        <v>0</v>
      </c>
      <c r="C4731" s="131">
        <v>14</v>
      </c>
      <c r="D4731" s="130" t="s">
        <v>241</v>
      </c>
      <c r="E4731" s="131">
        <v>2</v>
      </c>
    </row>
    <row r="4732" spans="1:5">
      <c r="A4732" t="str">
        <f>VLOOKUP(C4732,Nomen2!$A$1:$E$34,2,0)</f>
        <v>CALVADOS</v>
      </c>
      <c r="B4732">
        <f>VLOOKUP(C4732,Nomen2!$A$1:$E$34,3,0)</f>
        <v>0</v>
      </c>
      <c r="C4732" s="131">
        <v>14</v>
      </c>
      <c r="D4732" s="130" t="s">
        <v>538</v>
      </c>
      <c r="E4732" s="131">
        <v>2</v>
      </c>
    </row>
    <row r="4733" spans="1:5">
      <c r="A4733" t="str">
        <f>VLOOKUP(C4733,Nomen2!$A$1:$E$34,2,0)</f>
        <v>CALVADOS</v>
      </c>
      <c r="B4733">
        <f>VLOOKUP(C4733,Nomen2!$A$1:$E$34,3,0)</f>
        <v>0</v>
      </c>
      <c r="C4733" s="131">
        <v>14</v>
      </c>
      <c r="D4733" s="130" t="s">
        <v>463</v>
      </c>
      <c r="E4733" s="131">
        <v>2</v>
      </c>
    </row>
    <row r="4734" spans="1:5">
      <c r="A4734" t="str">
        <f>VLOOKUP(C4734,Nomen2!$A$1:$E$34,2,0)</f>
        <v>CALVADOS</v>
      </c>
      <c r="B4734">
        <f>VLOOKUP(C4734,Nomen2!$A$1:$E$34,3,0)</f>
        <v>0</v>
      </c>
      <c r="C4734" s="131">
        <v>14</v>
      </c>
      <c r="D4734" s="130" t="s">
        <v>359</v>
      </c>
      <c r="E4734" s="131">
        <v>2</v>
      </c>
    </row>
    <row r="4735" spans="1:5">
      <c r="A4735" t="str">
        <f>VLOOKUP(C4735,Nomen2!$A$1:$E$34,2,0)</f>
        <v>CALVADOS</v>
      </c>
      <c r="B4735">
        <f>VLOOKUP(C4735,Nomen2!$A$1:$E$34,3,0)</f>
        <v>0</v>
      </c>
      <c r="C4735" s="131">
        <v>14</v>
      </c>
      <c r="D4735" s="130" t="s">
        <v>465</v>
      </c>
      <c r="E4735" s="131">
        <v>2</v>
      </c>
    </row>
    <row r="4736" spans="1:5">
      <c r="A4736" t="str">
        <f>VLOOKUP(C4736,Nomen2!$A$1:$E$34,2,0)</f>
        <v>CALVADOS</v>
      </c>
      <c r="B4736">
        <f>VLOOKUP(C4736,Nomen2!$A$1:$E$34,3,0)</f>
        <v>0</v>
      </c>
      <c r="C4736" s="131">
        <v>14</v>
      </c>
      <c r="D4736" s="130" t="s">
        <v>567</v>
      </c>
      <c r="E4736" s="131">
        <v>2</v>
      </c>
    </row>
    <row r="4737" spans="1:5">
      <c r="A4737" t="str">
        <f>VLOOKUP(C4737,Nomen2!$A$1:$E$34,2,0)</f>
        <v>CALVADOS</v>
      </c>
      <c r="B4737">
        <f>VLOOKUP(C4737,Nomen2!$A$1:$E$34,3,0)</f>
        <v>0</v>
      </c>
      <c r="C4737" s="131">
        <v>14</v>
      </c>
      <c r="D4737" s="130" t="s">
        <v>304</v>
      </c>
      <c r="E4737" s="131">
        <v>2</v>
      </c>
    </row>
    <row r="4738" spans="1:5">
      <c r="A4738" t="str">
        <f>VLOOKUP(C4738,Nomen2!$A$1:$E$34,2,0)</f>
        <v>CALVADOS</v>
      </c>
      <c r="B4738">
        <f>VLOOKUP(C4738,Nomen2!$A$1:$E$34,3,0)</f>
        <v>0</v>
      </c>
      <c r="C4738" s="131">
        <v>14</v>
      </c>
      <c r="D4738" s="130" t="s">
        <v>568</v>
      </c>
      <c r="E4738" s="131">
        <v>2</v>
      </c>
    </row>
    <row r="4739" spans="1:5">
      <c r="A4739" t="str">
        <f>VLOOKUP(C4739,Nomen2!$A$1:$E$34,2,0)</f>
        <v>CALVADOS</v>
      </c>
      <c r="B4739">
        <f>VLOOKUP(C4739,Nomen2!$A$1:$E$34,3,0)</f>
        <v>0</v>
      </c>
      <c r="C4739" s="131">
        <v>14</v>
      </c>
      <c r="D4739" s="130" t="s">
        <v>1182</v>
      </c>
      <c r="E4739" s="131">
        <v>2</v>
      </c>
    </row>
    <row r="4740" spans="1:5">
      <c r="A4740" t="str">
        <f>VLOOKUP(C4740,Nomen2!$A$1:$E$34,2,0)</f>
        <v>CALVADOS</v>
      </c>
      <c r="B4740">
        <f>VLOOKUP(C4740,Nomen2!$A$1:$E$34,3,0)</f>
        <v>0</v>
      </c>
      <c r="C4740" s="131">
        <v>14</v>
      </c>
      <c r="D4740" s="130" t="s">
        <v>599</v>
      </c>
      <c r="E4740" s="131">
        <v>1</v>
      </c>
    </row>
    <row r="4741" spans="1:5">
      <c r="A4741" t="str">
        <f>VLOOKUP(C4741,Nomen2!$A$1:$E$34,2,0)</f>
        <v>CALVADOS</v>
      </c>
      <c r="B4741">
        <f>VLOOKUP(C4741,Nomen2!$A$1:$E$34,3,0)</f>
        <v>0</v>
      </c>
      <c r="C4741" s="131">
        <v>14</v>
      </c>
      <c r="D4741" s="130" t="s">
        <v>590</v>
      </c>
      <c r="E4741" s="131">
        <v>1</v>
      </c>
    </row>
    <row r="4742" spans="1:5">
      <c r="A4742" t="str">
        <f>VLOOKUP(C4742,Nomen2!$A$1:$E$34,2,0)</f>
        <v>CALVADOS</v>
      </c>
      <c r="B4742">
        <f>VLOOKUP(C4742,Nomen2!$A$1:$E$34,3,0)</f>
        <v>0</v>
      </c>
      <c r="C4742" s="131">
        <v>14</v>
      </c>
      <c r="D4742" s="130" t="s">
        <v>629</v>
      </c>
      <c r="E4742" s="131">
        <v>1</v>
      </c>
    </row>
    <row r="4743" spans="1:5">
      <c r="A4743" t="str">
        <f>VLOOKUP(C4743,Nomen2!$A$1:$E$34,2,0)</f>
        <v>CALVADOS</v>
      </c>
      <c r="B4743">
        <f>VLOOKUP(C4743,Nomen2!$A$1:$E$34,3,0)</f>
        <v>0</v>
      </c>
      <c r="C4743" s="131">
        <v>14</v>
      </c>
      <c r="D4743" s="130" t="s">
        <v>626</v>
      </c>
      <c r="E4743" s="131">
        <v>1</v>
      </c>
    </row>
    <row r="4744" spans="1:5">
      <c r="A4744" t="str">
        <f>VLOOKUP(C4744,Nomen2!$A$1:$E$34,2,0)</f>
        <v>CALVADOS</v>
      </c>
      <c r="B4744">
        <f>VLOOKUP(C4744,Nomen2!$A$1:$E$34,3,0)</f>
        <v>0</v>
      </c>
      <c r="C4744" s="131">
        <v>14</v>
      </c>
      <c r="D4744" s="130" t="s">
        <v>620</v>
      </c>
      <c r="E4744" s="131">
        <v>1</v>
      </c>
    </row>
    <row r="4745" spans="1:5">
      <c r="A4745" t="str">
        <f>VLOOKUP(C4745,Nomen2!$A$1:$E$34,2,0)</f>
        <v>CALVADOS</v>
      </c>
      <c r="B4745">
        <f>VLOOKUP(C4745,Nomen2!$A$1:$E$34,3,0)</f>
        <v>0</v>
      </c>
      <c r="C4745" s="131">
        <v>14</v>
      </c>
      <c r="D4745" s="130" t="s">
        <v>425</v>
      </c>
      <c r="E4745" s="131">
        <v>1</v>
      </c>
    </row>
    <row r="4746" spans="1:5">
      <c r="A4746" t="str">
        <f>VLOOKUP(C4746,Nomen2!$A$1:$E$34,2,0)</f>
        <v>CALVADOS</v>
      </c>
      <c r="B4746">
        <f>VLOOKUP(C4746,Nomen2!$A$1:$E$34,3,0)</f>
        <v>0</v>
      </c>
      <c r="C4746" s="131">
        <v>14</v>
      </c>
      <c r="D4746" s="130" t="s">
        <v>481</v>
      </c>
      <c r="E4746" s="131">
        <v>1</v>
      </c>
    </row>
    <row r="4747" spans="1:5">
      <c r="A4747" t="str">
        <f>VLOOKUP(C4747,Nomen2!$A$1:$E$34,2,0)</f>
        <v>CALVADOS</v>
      </c>
      <c r="B4747">
        <f>VLOOKUP(C4747,Nomen2!$A$1:$E$34,3,0)</f>
        <v>0</v>
      </c>
      <c r="C4747" s="131">
        <v>14</v>
      </c>
      <c r="D4747" s="130" t="s">
        <v>616</v>
      </c>
      <c r="E4747" s="131">
        <v>1</v>
      </c>
    </row>
    <row r="4748" spans="1:5">
      <c r="A4748" t="str">
        <f>VLOOKUP(C4748,Nomen2!$A$1:$E$34,2,0)</f>
        <v>CALVADOS</v>
      </c>
      <c r="B4748">
        <f>VLOOKUP(C4748,Nomen2!$A$1:$E$34,3,0)</f>
        <v>0</v>
      </c>
      <c r="C4748" s="131">
        <v>14</v>
      </c>
      <c r="D4748" s="130" t="s">
        <v>728</v>
      </c>
      <c r="E4748" s="131">
        <v>1</v>
      </c>
    </row>
    <row r="4749" spans="1:5">
      <c r="A4749" t="str">
        <f>VLOOKUP(C4749,Nomen2!$A$1:$E$34,2,0)</f>
        <v>CALVADOS</v>
      </c>
      <c r="B4749">
        <f>VLOOKUP(C4749,Nomen2!$A$1:$E$34,3,0)</f>
        <v>0</v>
      </c>
      <c r="C4749" s="131">
        <v>14</v>
      </c>
      <c r="D4749" s="130" t="s">
        <v>427</v>
      </c>
      <c r="E4749" s="131">
        <v>1</v>
      </c>
    </row>
    <row r="4750" spans="1:5">
      <c r="A4750" t="str">
        <f>VLOOKUP(C4750,Nomen2!$A$1:$E$34,2,0)</f>
        <v>CALVADOS</v>
      </c>
      <c r="B4750">
        <f>VLOOKUP(C4750,Nomen2!$A$1:$E$34,3,0)</f>
        <v>0</v>
      </c>
      <c r="C4750" s="131">
        <v>14</v>
      </c>
      <c r="D4750" s="130" t="s">
        <v>741</v>
      </c>
      <c r="E4750" s="131">
        <v>1</v>
      </c>
    </row>
    <row r="4751" spans="1:5">
      <c r="A4751" t="str">
        <f>VLOOKUP(C4751,Nomen2!$A$1:$E$34,2,0)</f>
        <v>CALVADOS</v>
      </c>
      <c r="B4751">
        <f>VLOOKUP(C4751,Nomen2!$A$1:$E$34,3,0)</f>
        <v>0</v>
      </c>
      <c r="C4751" s="131">
        <v>14</v>
      </c>
      <c r="D4751" s="130" t="s">
        <v>398</v>
      </c>
      <c r="E4751" s="131">
        <v>1</v>
      </c>
    </row>
    <row r="4752" spans="1:5">
      <c r="A4752" t="str">
        <f>VLOOKUP(C4752,Nomen2!$A$1:$E$34,2,0)</f>
        <v>CALVADOS</v>
      </c>
      <c r="B4752">
        <f>VLOOKUP(C4752,Nomen2!$A$1:$E$34,3,0)</f>
        <v>0</v>
      </c>
      <c r="C4752" s="131">
        <v>14</v>
      </c>
      <c r="D4752" s="130" t="s">
        <v>367</v>
      </c>
      <c r="E4752" s="131">
        <v>1</v>
      </c>
    </row>
    <row r="4753" spans="1:5">
      <c r="A4753" t="str">
        <f>VLOOKUP(C4753,Nomen2!$A$1:$E$34,2,0)</f>
        <v>CALVADOS</v>
      </c>
      <c r="B4753">
        <f>VLOOKUP(C4753,Nomen2!$A$1:$E$34,3,0)</f>
        <v>0</v>
      </c>
      <c r="C4753" s="131">
        <v>14</v>
      </c>
      <c r="D4753" s="130" t="s">
        <v>399</v>
      </c>
      <c r="E4753" s="131">
        <v>1</v>
      </c>
    </row>
    <row r="4754" spans="1:5">
      <c r="A4754" t="str">
        <f>VLOOKUP(C4754,Nomen2!$A$1:$E$34,2,0)</f>
        <v>CALVADOS</v>
      </c>
      <c r="B4754">
        <f>VLOOKUP(C4754,Nomen2!$A$1:$E$34,3,0)</f>
        <v>0</v>
      </c>
      <c r="C4754" s="131">
        <v>14</v>
      </c>
      <c r="D4754" s="130" t="s">
        <v>431</v>
      </c>
      <c r="E4754" s="131">
        <v>1</v>
      </c>
    </row>
    <row r="4755" spans="1:5">
      <c r="A4755" t="str">
        <f>VLOOKUP(C4755,Nomen2!$A$1:$E$34,2,0)</f>
        <v>CALVADOS</v>
      </c>
      <c r="B4755">
        <f>VLOOKUP(C4755,Nomen2!$A$1:$E$34,3,0)</f>
        <v>0</v>
      </c>
      <c r="C4755" s="131">
        <v>14</v>
      </c>
      <c r="D4755" s="130" t="s">
        <v>584</v>
      </c>
      <c r="E4755" s="131">
        <v>1</v>
      </c>
    </row>
    <row r="4756" spans="1:5">
      <c r="A4756" t="str">
        <f>VLOOKUP(C4756,Nomen2!$A$1:$E$34,2,0)</f>
        <v>CALVADOS</v>
      </c>
      <c r="B4756">
        <f>VLOOKUP(C4756,Nomen2!$A$1:$E$34,3,0)</f>
        <v>0</v>
      </c>
      <c r="C4756" s="131">
        <v>14</v>
      </c>
      <c r="D4756" s="130" t="s">
        <v>489</v>
      </c>
      <c r="E4756" s="131">
        <v>1</v>
      </c>
    </row>
    <row r="4757" spans="1:5">
      <c r="A4757" t="str">
        <f>VLOOKUP(C4757,Nomen2!$A$1:$E$34,2,0)</f>
        <v>CALVADOS</v>
      </c>
      <c r="B4757">
        <f>VLOOKUP(C4757,Nomen2!$A$1:$E$34,3,0)</f>
        <v>0</v>
      </c>
      <c r="C4757" s="131">
        <v>14</v>
      </c>
      <c r="D4757" s="130" t="s">
        <v>312</v>
      </c>
      <c r="E4757" s="131">
        <v>1</v>
      </c>
    </row>
    <row r="4758" spans="1:5">
      <c r="A4758" t="str">
        <f>VLOOKUP(C4758,Nomen2!$A$1:$E$34,2,0)</f>
        <v>CALVADOS</v>
      </c>
      <c r="B4758">
        <f>VLOOKUP(C4758,Nomen2!$A$1:$E$34,3,0)</f>
        <v>0</v>
      </c>
      <c r="C4758" s="131">
        <v>14</v>
      </c>
      <c r="D4758" s="130" t="s">
        <v>401</v>
      </c>
      <c r="E4758" s="131">
        <v>1</v>
      </c>
    </row>
    <row r="4759" spans="1:5">
      <c r="A4759" t="str">
        <f>VLOOKUP(C4759,Nomen2!$A$1:$E$34,2,0)</f>
        <v>CALVADOS</v>
      </c>
      <c r="B4759">
        <f>VLOOKUP(C4759,Nomen2!$A$1:$E$34,3,0)</f>
        <v>0</v>
      </c>
      <c r="C4759" s="131">
        <v>14</v>
      </c>
      <c r="D4759" s="130" t="s">
        <v>491</v>
      </c>
      <c r="E4759" s="131">
        <v>1</v>
      </c>
    </row>
    <row r="4760" spans="1:5">
      <c r="A4760" t="str">
        <f>VLOOKUP(C4760,Nomen2!$A$1:$E$34,2,0)</f>
        <v>CALVADOS</v>
      </c>
      <c r="B4760">
        <f>VLOOKUP(C4760,Nomen2!$A$1:$E$34,3,0)</f>
        <v>0</v>
      </c>
      <c r="C4760" s="131">
        <v>14</v>
      </c>
      <c r="D4760" s="130" t="s">
        <v>493</v>
      </c>
      <c r="E4760" s="131">
        <v>1</v>
      </c>
    </row>
    <row r="4761" spans="1:5">
      <c r="A4761" t="str">
        <f>VLOOKUP(C4761,Nomen2!$A$1:$E$34,2,0)</f>
        <v>CALVADOS</v>
      </c>
      <c r="B4761">
        <f>VLOOKUP(C4761,Nomen2!$A$1:$E$34,3,0)</f>
        <v>0</v>
      </c>
      <c r="C4761" s="131">
        <v>14</v>
      </c>
      <c r="D4761" s="130" t="s">
        <v>622</v>
      </c>
      <c r="E4761" s="131">
        <v>1</v>
      </c>
    </row>
    <row r="4762" spans="1:5">
      <c r="A4762" t="str">
        <f>VLOOKUP(C4762,Nomen2!$A$1:$E$34,2,0)</f>
        <v>CALVADOS</v>
      </c>
      <c r="B4762">
        <f>VLOOKUP(C4762,Nomen2!$A$1:$E$34,3,0)</f>
        <v>0</v>
      </c>
      <c r="C4762" s="131">
        <v>14</v>
      </c>
      <c r="D4762" s="130" t="s">
        <v>623</v>
      </c>
      <c r="E4762" s="131">
        <v>1</v>
      </c>
    </row>
    <row r="4763" spans="1:5">
      <c r="A4763" t="str">
        <f>VLOOKUP(C4763,Nomen2!$A$1:$E$34,2,0)</f>
        <v>CALVADOS</v>
      </c>
      <c r="B4763">
        <f>VLOOKUP(C4763,Nomen2!$A$1:$E$34,3,0)</f>
        <v>0</v>
      </c>
      <c r="C4763" s="131">
        <v>14</v>
      </c>
      <c r="D4763" s="130" t="s">
        <v>576</v>
      </c>
      <c r="E4763" s="131">
        <v>1</v>
      </c>
    </row>
    <row r="4764" spans="1:5">
      <c r="A4764" t="str">
        <f>VLOOKUP(C4764,Nomen2!$A$1:$E$34,2,0)</f>
        <v>CALVADOS</v>
      </c>
      <c r="B4764">
        <f>VLOOKUP(C4764,Nomen2!$A$1:$E$34,3,0)</f>
        <v>0</v>
      </c>
      <c r="C4764" s="131">
        <v>14</v>
      </c>
      <c r="D4764" s="130" t="s">
        <v>439</v>
      </c>
      <c r="E4764" s="131">
        <v>1</v>
      </c>
    </row>
    <row r="4765" spans="1:5">
      <c r="A4765" t="str">
        <f>VLOOKUP(C4765,Nomen2!$A$1:$E$34,2,0)</f>
        <v>CALVADOS</v>
      </c>
      <c r="B4765">
        <f>VLOOKUP(C4765,Nomen2!$A$1:$E$34,3,0)</f>
        <v>0</v>
      </c>
      <c r="C4765" s="131">
        <v>14</v>
      </c>
      <c r="D4765" s="130" t="s">
        <v>277</v>
      </c>
      <c r="E4765" s="131">
        <v>1</v>
      </c>
    </row>
    <row r="4766" spans="1:5">
      <c r="A4766" t="str">
        <f>VLOOKUP(C4766,Nomen2!$A$1:$E$34,2,0)</f>
        <v>CALVADOS</v>
      </c>
      <c r="B4766">
        <f>VLOOKUP(C4766,Nomen2!$A$1:$E$34,3,0)</f>
        <v>0</v>
      </c>
      <c r="C4766" s="131">
        <v>14</v>
      </c>
      <c r="D4766" s="130" t="s">
        <v>585</v>
      </c>
      <c r="E4766" s="131">
        <v>1</v>
      </c>
    </row>
    <row r="4767" spans="1:5">
      <c r="A4767" t="str">
        <f>VLOOKUP(C4767,Nomen2!$A$1:$E$34,2,0)</f>
        <v>CALVADOS</v>
      </c>
      <c r="B4767">
        <f>VLOOKUP(C4767,Nomen2!$A$1:$E$34,3,0)</f>
        <v>0</v>
      </c>
      <c r="C4767" s="131">
        <v>14</v>
      </c>
      <c r="D4767" s="130" t="s">
        <v>504</v>
      </c>
      <c r="E4767" s="131">
        <v>1</v>
      </c>
    </row>
    <row r="4768" spans="1:5">
      <c r="A4768" t="str">
        <f>VLOOKUP(C4768,Nomen2!$A$1:$E$34,2,0)</f>
        <v>CALVADOS</v>
      </c>
      <c r="B4768">
        <f>VLOOKUP(C4768,Nomen2!$A$1:$E$34,3,0)</f>
        <v>0</v>
      </c>
      <c r="C4768" s="131">
        <v>14</v>
      </c>
      <c r="D4768" s="130" t="s">
        <v>227</v>
      </c>
      <c r="E4768" s="131">
        <v>1</v>
      </c>
    </row>
    <row r="4769" spans="1:5">
      <c r="A4769" t="str">
        <f>VLOOKUP(C4769,Nomen2!$A$1:$E$34,2,0)</f>
        <v>CALVADOS</v>
      </c>
      <c r="B4769">
        <f>VLOOKUP(C4769,Nomen2!$A$1:$E$34,3,0)</f>
        <v>0</v>
      </c>
      <c r="C4769" s="131">
        <v>14</v>
      </c>
      <c r="D4769" s="130" t="s">
        <v>508</v>
      </c>
      <c r="E4769" s="131">
        <v>1</v>
      </c>
    </row>
    <row r="4770" spans="1:5">
      <c r="A4770" t="str">
        <f>VLOOKUP(C4770,Nomen2!$A$1:$E$34,2,0)</f>
        <v>CALVADOS</v>
      </c>
      <c r="B4770">
        <f>VLOOKUP(C4770,Nomen2!$A$1:$E$34,3,0)</f>
        <v>0</v>
      </c>
      <c r="C4770" s="131">
        <v>14</v>
      </c>
      <c r="D4770" s="130" t="s">
        <v>443</v>
      </c>
      <c r="E4770" s="131">
        <v>1</v>
      </c>
    </row>
    <row r="4771" spans="1:5">
      <c r="A4771" t="str">
        <f>VLOOKUP(C4771,Nomen2!$A$1:$E$34,2,0)</f>
        <v>CALVADOS</v>
      </c>
      <c r="B4771">
        <f>VLOOKUP(C4771,Nomen2!$A$1:$E$34,3,0)</f>
        <v>0</v>
      </c>
      <c r="C4771" s="131">
        <v>14</v>
      </c>
      <c r="D4771" s="130" t="s">
        <v>349</v>
      </c>
      <c r="E4771" s="131">
        <v>1</v>
      </c>
    </row>
    <row r="4772" spans="1:5">
      <c r="A4772" t="str">
        <f>VLOOKUP(C4772,Nomen2!$A$1:$E$34,2,0)</f>
        <v>CALVADOS</v>
      </c>
      <c r="B4772">
        <f>VLOOKUP(C4772,Nomen2!$A$1:$E$34,3,0)</f>
        <v>0</v>
      </c>
      <c r="C4772" s="131">
        <v>14</v>
      </c>
      <c r="D4772" s="130" t="s">
        <v>513</v>
      </c>
      <c r="E4772" s="131">
        <v>1</v>
      </c>
    </row>
    <row r="4773" spans="1:5">
      <c r="A4773" t="str">
        <f>VLOOKUP(C4773,Nomen2!$A$1:$E$34,2,0)</f>
        <v>CALVADOS</v>
      </c>
      <c r="B4773">
        <f>VLOOKUP(C4773,Nomen2!$A$1:$E$34,3,0)</f>
        <v>0</v>
      </c>
      <c r="C4773" s="131">
        <v>14</v>
      </c>
      <c r="D4773" s="130" t="s">
        <v>444</v>
      </c>
      <c r="E4773" s="131">
        <v>1</v>
      </c>
    </row>
    <row r="4774" spans="1:5">
      <c r="A4774" t="str">
        <f>VLOOKUP(C4774,Nomen2!$A$1:$E$34,2,0)</f>
        <v>CALVADOS</v>
      </c>
      <c r="B4774">
        <f>VLOOKUP(C4774,Nomen2!$A$1:$E$34,3,0)</f>
        <v>0</v>
      </c>
      <c r="C4774" s="131">
        <v>14</v>
      </c>
      <c r="D4774" s="130" t="s">
        <v>648</v>
      </c>
      <c r="E4774" s="131">
        <v>1</v>
      </c>
    </row>
    <row r="4775" spans="1:5">
      <c r="A4775" t="str">
        <f>VLOOKUP(C4775,Nomen2!$A$1:$E$34,2,0)</f>
        <v>CALVADOS</v>
      </c>
      <c r="B4775">
        <f>VLOOKUP(C4775,Nomen2!$A$1:$E$34,3,0)</f>
        <v>0</v>
      </c>
      <c r="C4775" s="131">
        <v>14</v>
      </c>
      <c r="D4775" s="130" t="s">
        <v>606</v>
      </c>
      <c r="E4775" s="131">
        <v>1</v>
      </c>
    </row>
    <row r="4776" spans="1:5">
      <c r="A4776" t="str">
        <f>VLOOKUP(C4776,Nomen2!$A$1:$E$34,2,0)</f>
        <v>CALVADOS</v>
      </c>
      <c r="B4776">
        <f>VLOOKUP(C4776,Nomen2!$A$1:$E$34,3,0)</f>
        <v>0</v>
      </c>
      <c r="C4776" s="131">
        <v>14</v>
      </c>
      <c r="D4776" s="130" t="s">
        <v>956</v>
      </c>
      <c r="E4776" s="131">
        <v>1</v>
      </c>
    </row>
    <row r="4777" spans="1:5">
      <c r="A4777" t="str">
        <f>VLOOKUP(C4777,Nomen2!$A$1:$E$34,2,0)</f>
        <v>CALVADOS</v>
      </c>
      <c r="B4777">
        <f>VLOOKUP(C4777,Nomen2!$A$1:$E$34,3,0)</f>
        <v>0</v>
      </c>
      <c r="C4777" s="131">
        <v>14</v>
      </c>
      <c r="D4777" s="130" t="s">
        <v>645</v>
      </c>
      <c r="E4777" s="131">
        <v>1</v>
      </c>
    </row>
    <row r="4778" spans="1:5">
      <c r="A4778" t="str">
        <f>VLOOKUP(C4778,Nomen2!$A$1:$E$34,2,0)</f>
        <v>CALVADOS</v>
      </c>
      <c r="B4778">
        <f>VLOOKUP(C4778,Nomen2!$A$1:$E$34,3,0)</f>
        <v>0</v>
      </c>
      <c r="C4778" s="131">
        <v>14</v>
      </c>
      <c r="D4778" s="130" t="s">
        <v>520</v>
      </c>
      <c r="E4778" s="131">
        <v>1</v>
      </c>
    </row>
    <row r="4779" spans="1:5">
      <c r="A4779" t="str">
        <f>VLOOKUP(C4779,Nomen2!$A$1:$E$34,2,0)</f>
        <v>CALVADOS</v>
      </c>
      <c r="B4779">
        <f>VLOOKUP(C4779,Nomen2!$A$1:$E$34,3,0)</f>
        <v>0</v>
      </c>
      <c r="C4779" s="131">
        <v>14</v>
      </c>
      <c r="D4779" s="130" t="s">
        <v>286</v>
      </c>
      <c r="E4779" s="131">
        <v>1</v>
      </c>
    </row>
    <row r="4780" spans="1:5">
      <c r="A4780" t="str">
        <f>VLOOKUP(C4780,Nomen2!$A$1:$E$34,2,0)</f>
        <v>CALVADOS</v>
      </c>
      <c r="B4780">
        <f>VLOOKUP(C4780,Nomen2!$A$1:$E$34,3,0)</f>
        <v>0</v>
      </c>
      <c r="C4780" s="131">
        <v>14</v>
      </c>
      <c r="D4780" s="130" t="s">
        <v>408</v>
      </c>
      <c r="E4780" s="131">
        <v>1</v>
      </c>
    </row>
    <row r="4781" spans="1:5">
      <c r="A4781" t="str">
        <f>VLOOKUP(C4781,Nomen2!$A$1:$E$34,2,0)</f>
        <v>CALVADOS</v>
      </c>
      <c r="B4781">
        <f>VLOOKUP(C4781,Nomen2!$A$1:$E$34,3,0)</f>
        <v>0</v>
      </c>
      <c r="C4781" s="131">
        <v>14</v>
      </c>
      <c r="D4781" s="130" t="s">
        <v>625</v>
      </c>
      <c r="E4781" s="131">
        <v>1</v>
      </c>
    </row>
    <row r="4782" spans="1:5">
      <c r="A4782" t="str">
        <f>VLOOKUP(C4782,Nomen2!$A$1:$E$34,2,0)</f>
        <v>CALVADOS</v>
      </c>
      <c r="B4782">
        <f>VLOOKUP(C4782,Nomen2!$A$1:$E$34,3,0)</f>
        <v>0</v>
      </c>
      <c r="C4782" s="131">
        <v>14</v>
      </c>
      <c r="D4782" s="130" t="s">
        <v>639</v>
      </c>
      <c r="E4782" s="131">
        <v>1</v>
      </c>
    </row>
    <row r="4783" spans="1:5">
      <c r="A4783" t="str">
        <f>VLOOKUP(C4783,Nomen2!$A$1:$E$34,2,0)</f>
        <v>CALVADOS</v>
      </c>
      <c r="B4783">
        <f>VLOOKUP(C4783,Nomen2!$A$1:$E$34,3,0)</f>
        <v>0</v>
      </c>
      <c r="C4783" s="131">
        <v>14</v>
      </c>
      <c r="D4783" s="130" t="s">
        <v>609</v>
      </c>
      <c r="E4783" s="131">
        <v>1</v>
      </c>
    </row>
    <row r="4784" spans="1:5">
      <c r="A4784" t="str">
        <f>VLOOKUP(C4784,Nomen2!$A$1:$E$34,2,0)</f>
        <v>CALVADOS</v>
      </c>
      <c r="B4784">
        <f>VLOOKUP(C4784,Nomen2!$A$1:$E$34,3,0)</f>
        <v>0</v>
      </c>
      <c r="C4784" s="131">
        <v>14</v>
      </c>
      <c r="D4784" s="130" t="s">
        <v>523</v>
      </c>
      <c r="E4784" s="131">
        <v>1</v>
      </c>
    </row>
    <row r="4785" spans="1:5">
      <c r="A4785" t="str">
        <f>VLOOKUP(C4785,Nomen2!$A$1:$E$34,2,0)</f>
        <v>CALVADOS</v>
      </c>
      <c r="B4785">
        <f>VLOOKUP(C4785,Nomen2!$A$1:$E$34,3,0)</f>
        <v>0</v>
      </c>
      <c r="C4785" s="131">
        <v>14</v>
      </c>
      <c r="D4785" s="130" t="s">
        <v>282</v>
      </c>
      <c r="E4785" s="131">
        <v>1</v>
      </c>
    </row>
    <row r="4786" spans="1:5">
      <c r="A4786" t="str">
        <f>VLOOKUP(C4786,Nomen2!$A$1:$E$34,2,0)</f>
        <v>CALVADOS</v>
      </c>
      <c r="B4786">
        <f>VLOOKUP(C4786,Nomen2!$A$1:$E$34,3,0)</f>
        <v>0</v>
      </c>
      <c r="C4786" s="131">
        <v>14</v>
      </c>
      <c r="D4786" s="130" t="s">
        <v>525</v>
      </c>
      <c r="E4786" s="131">
        <v>1</v>
      </c>
    </row>
    <row r="4787" spans="1:5">
      <c r="A4787" t="str">
        <f>VLOOKUP(C4787,Nomen2!$A$1:$E$34,2,0)</f>
        <v>CALVADOS</v>
      </c>
      <c r="B4787">
        <f>VLOOKUP(C4787,Nomen2!$A$1:$E$34,3,0)</f>
        <v>0</v>
      </c>
      <c r="C4787" s="131">
        <v>14</v>
      </c>
      <c r="D4787" s="130" t="s">
        <v>610</v>
      </c>
      <c r="E4787" s="131">
        <v>1</v>
      </c>
    </row>
    <row r="4788" spans="1:5">
      <c r="A4788" t="str">
        <f>VLOOKUP(C4788,Nomen2!$A$1:$E$34,2,0)</f>
        <v>CALVADOS</v>
      </c>
      <c r="B4788">
        <f>VLOOKUP(C4788,Nomen2!$A$1:$E$34,3,0)</f>
        <v>0</v>
      </c>
      <c r="C4788" s="131">
        <v>14</v>
      </c>
      <c r="D4788" s="130" t="s">
        <v>410</v>
      </c>
      <c r="E4788" s="131">
        <v>1</v>
      </c>
    </row>
    <row r="4789" spans="1:5">
      <c r="A4789" t="str">
        <f>VLOOKUP(C4789,Nomen2!$A$1:$E$34,2,0)</f>
        <v>CALVADOS</v>
      </c>
      <c r="B4789">
        <f>VLOOKUP(C4789,Nomen2!$A$1:$E$34,3,0)</f>
        <v>0</v>
      </c>
      <c r="C4789" s="131">
        <v>14</v>
      </c>
      <c r="D4789" s="130" t="s">
        <v>565</v>
      </c>
      <c r="E4789" s="131">
        <v>1</v>
      </c>
    </row>
    <row r="4790" spans="1:5">
      <c r="A4790" t="str">
        <f>VLOOKUP(C4790,Nomen2!$A$1:$E$34,2,0)</f>
        <v>CALVADOS</v>
      </c>
      <c r="B4790">
        <f>VLOOKUP(C4790,Nomen2!$A$1:$E$34,3,0)</f>
        <v>0</v>
      </c>
      <c r="C4790" s="131">
        <v>14</v>
      </c>
      <c r="D4790" s="130" t="s">
        <v>530</v>
      </c>
      <c r="E4790" s="131">
        <v>1</v>
      </c>
    </row>
    <row r="4791" spans="1:5">
      <c r="A4791" t="str">
        <f>VLOOKUP(C4791,Nomen2!$A$1:$E$34,2,0)</f>
        <v>CALVADOS</v>
      </c>
      <c r="B4791">
        <f>VLOOKUP(C4791,Nomen2!$A$1:$E$34,3,0)</f>
        <v>0</v>
      </c>
      <c r="C4791" s="131">
        <v>14</v>
      </c>
      <c r="D4791" s="130" t="s">
        <v>1042</v>
      </c>
      <c r="E4791" s="131">
        <v>1</v>
      </c>
    </row>
    <row r="4792" spans="1:5">
      <c r="A4792" t="str">
        <f>VLOOKUP(C4792,Nomen2!$A$1:$E$34,2,0)</f>
        <v>CALVADOS</v>
      </c>
      <c r="B4792">
        <f>VLOOKUP(C4792,Nomen2!$A$1:$E$34,3,0)</f>
        <v>0</v>
      </c>
      <c r="C4792" s="131">
        <v>14</v>
      </c>
      <c r="D4792" s="130" t="s">
        <v>1044</v>
      </c>
      <c r="E4792" s="131">
        <v>1</v>
      </c>
    </row>
    <row r="4793" spans="1:5">
      <c r="A4793" t="str">
        <f>VLOOKUP(C4793,Nomen2!$A$1:$E$34,2,0)</f>
        <v>CALVADOS</v>
      </c>
      <c r="B4793">
        <f>VLOOKUP(C4793,Nomen2!$A$1:$E$34,3,0)</f>
        <v>0</v>
      </c>
      <c r="C4793" s="131">
        <v>14</v>
      </c>
      <c r="D4793" s="130" t="s">
        <v>1074</v>
      </c>
      <c r="E4793" s="131">
        <v>1</v>
      </c>
    </row>
    <row r="4794" spans="1:5">
      <c r="A4794" t="str">
        <f>VLOOKUP(C4794,Nomen2!$A$1:$E$34,2,0)</f>
        <v>CALVADOS</v>
      </c>
      <c r="B4794">
        <f>VLOOKUP(C4794,Nomen2!$A$1:$E$34,3,0)</f>
        <v>0</v>
      </c>
      <c r="C4794" s="131">
        <v>14</v>
      </c>
      <c r="D4794" s="130" t="s">
        <v>534</v>
      </c>
      <c r="E4794" s="131">
        <v>1</v>
      </c>
    </row>
    <row r="4795" spans="1:5">
      <c r="A4795" t="str">
        <f>VLOOKUP(C4795,Nomen2!$A$1:$E$34,2,0)</f>
        <v>CALVADOS</v>
      </c>
      <c r="B4795">
        <f>VLOOKUP(C4795,Nomen2!$A$1:$E$34,3,0)</f>
        <v>0</v>
      </c>
      <c r="C4795" s="131">
        <v>14</v>
      </c>
      <c r="D4795" s="130" t="s">
        <v>459</v>
      </c>
      <c r="E4795" s="131">
        <v>1</v>
      </c>
    </row>
    <row r="4796" spans="1:5">
      <c r="A4796" t="str">
        <f>VLOOKUP(C4796,Nomen2!$A$1:$E$34,2,0)</f>
        <v>CALVADOS</v>
      </c>
      <c r="B4796">
        <f>VLOOKUP(C4796,Nomen2!$A$1:$E$34,3,0)</f>
        <v>0</v>
      </c>
      <c r="C4796" s="131">
        <v>14</v>
      </c>
      <c r="D4796" s="130" t="s">
        <v>535</v>
      </c>
      <c r="E4796" s="131">
        <v>1</v>
      </c>
    </row>
    <row r="4797" spans="1:5">
      <c r="A4797" t="str">
        <f>VLOOKUP(C4797,Nomen2!$A$1:$E$34,2,0)</f>
        <v>CALVADOS</v>
      </c>
      <c r="B4797">
        <f>VLOOKUP(C4797,Nomen2!$A$1:$E$34,3,0)</f>
        <v>0</v>
      </c>
      <c r="C4797" s="131">
        <v>14</v>
      </c>
      <c r="D4797" s="130" t="s">
        <v>388</v>
      </c>
      <c r="E4797" s="131">
        <v>1</v>
      </c>
    </row>
    <row r="4798" spans="1:5">
      <c r="A4798" t="str">
        <f>VLOOKUP(C4798,Nomen2!$A$1:$E$34,2,0)</f>
        <v>CALVADOS</v>
      </c>
      <c r="B4798">
        <f>VLOOKUP(C4798,Nomen2!$A$1:$E$34,3,0)</f>
        <v>0</v>
      </c>
      <c r="C4798" s="131">
        <v>14</v>
      </c>
      <c r="D4798" s="130" t="s">
        <v>319</v>
      </c>
      <c r="E4798" s="131">
        <v>1</v>
      </c>
    </row>
    <row r="4799" spans="1:5">
      <c r="A4799" t="str">
        <f>VLOOKUP(C4799,Nomen2!$A$1:$E$34,2,0)</f>
        <v>CALVADOS</v>
      </c>
      <c r="B4799">
        <f>VLOOKUP(C4799,Nomen2!$A$1:$E$34,3,0)</f>
        <v>0</v>
      </c>
      <c r="C4799" s="131">
        <v>14</v>
      </c>
      <c r="D4799" s="130" t="s">
        <v>1097</v>
      </c>
      <c r="E4799" s="131">
        <v>1</v>
      </c>
    </row>
    <row r="4800" spans="1:5">
      <c r="A4800" t="str">
        <f>VLOOKUP(C4800,Nomen2!$A$1:$E$34,2,0)</f>
        <v>CALVADOS</v>
      </c>
      <c r="B4800">
        <f>VLOOKUP(C4800,Nomen2!$A$1:$E$34,3,0)</f>
        <v>0</v>
      </c>
      <c r="C4800" s="131">
        <v>14</v>
      </c>
      <c r="D4800" s="130" t="s">
        <v>593</v>
      </c>
      <c r="E4800" s="131">
        <v>1</v>
      </c>
    </row>
    <row r="4801" spans="1:5">
      <c r="A4801" t="str">
        <f>VLOOKUP(C4801,Nomen2!$A$1:$E$34,2,0)</f>
        <v>CALVADOS</v>
      </c>
      <c r="B4801">
        <f>VLOOKUP(C4801,Nomen2!$A$1:$E$34,3,0)</f>
        <v>0</v>
      </c>
      <c r="C4801" s="131">
        <v>14</v>
      </c>
      <c r="D4801" s="130" t="s">
        <v>537</v>
      </c>
      <c r="E4801" s="131">
        <v>1</v>
      </c>
    </row>
    <row r="4802" spans="1:5">
      <c r="A4802" t="str">
        <f>VLOOKUP(C4802,Nomen2!$A$1:$E$34,2,0)</f>
        <v>CALVADOS</v>
      </c>
      <c r="B4802">
        <f>VLOOKUP(C4802,Nomen2!$A$1:$E$34,3,0)</f>
        <v>0</v>
      </c>
      <c r="C4802" s="131">
        <v>14</v>
      </c>
      <c r="D4802" s="130" t="s">
        <v>356</v>
      </c>
      <c r="E4802" s="131">
        <v>1</v>
      </c>
    </row>
    <row r="4803" spans="1:5">
      <c r="A4803" t="str">
        <f>VLOOKUP(C4803,Nomen2!$A$1:$E$34,2,0)</f>
        <v>CALVADOS</v>
      </c>
      <c r="B4803">
        <f>VLOOKUP(C4803,Nomen2!$A$1:$E$34,3,0)</f>
        <v>0</v>
      </c>
      <c r="C4803" s="131">
        <v>14</v>
      </c>
      <c r="D4803" s="130" t="s">
        <v>540</v>
      </c>
      <c r="E4803" s="131">
        <v>1</v>
      </c>
    </row>
    <row r="4804" spans="1:5">
      <c r="A4804" t="str">
        <f>VLOOKUP(C4804,Nomen2!$A$1:$E$34,2,0)</f>
        <v>CALVADOS</v>
      </c>
      <c r="B4804">
        <f>VLOOKUP(C4804,Nomen2!$A$1:$E$34,3,0)</f>
        <v>0</v>
      </c>
      <c r="C4804" s="131">
        <v>14</v>
      </c>
      <c r="D4804" s="130" t="s">
        <v>619</v>
      </c>
      <c r="E4804" s="131">
        <v>1</v>
      </c>
    </row>
    <row r="4805" spans="1:5">
      <c r="A4805" t="str">
        <f>VLOOKUP(C4805,Nomen2!$A$1:$E$34,2,0)</f>
        <v>CALVADOS</v>
      </c>
      <c r="B4805">
        <f>VLOOKUP(C4805,Nomen2!$A$1:$E$34,3,0)</f>
        <v>0</v>
      </c>
      <c r="C4805" s="131">
        <v>14</v>
      </c>
      <c r="D4805" s="130" t="s">
        <v>462</v>
      </c>
      <c r="E4805" s="131">
        <v>1</v>
      </c>
    </row>
    <row r="4806" spans="1:5">
      <c r="A4806" t="str">
        <f>VLOOKUP(C4806,Nomen2!$A$1:$E$34,2,0)</f>
        <v>CALVADOS</v>
      </c>
      <c r="B4806">
        <f>VLOOKUP(C4806,Nomen2!$A$1:$E$34,3,0)</f>
        <v>0</v>
      </c>
      <c r="C4806" s="131">
        <v>14</v>
      </c>
      <c r="D4806" s="130" t="s">
        <v>541</v>
      </c>
      <c r="E4806" s="131">
        <v>1</v>
      </c>
    </row>
    <row r="4807" spans="1:5">
      <c r="A4807" t="str">
        <f>VLOOKUP(C4807,Nomen2!$A$1:$E$34,2,0)</f>
        <v>CALVADOS</v>
      </c>
      <c r="B4807">
        <f>VLOOKUP(C4807,Nomen2!$A$1:$E$34,3,0)</f>
        <v>0</v>
      </c>
      <c r="C4807" s="131">
        <v>14</v>
      </c>
      <c r="D4807" s="130" t="s">
        <v>335</v>
      </c>
      <c r="E4807" s="131">
        <v>1</v>
      </c>
    </row>
    <row r="4808" spans="1:5">
      <c r="A4808" t="str">
        <f>VLOOKUP(C4808,Nomen2!$A$1:$E$34,2,0)</f>
        <v>CALVADOS</v>
      </c>
      <c r="B4808">
        <f>VLOOKUP(C4808,Nomen2!$A$1:$E$34,3,0)</f>
        <v>0</v>
      </c>
      <c r="C4808" s="131">
        <v>14</v>
      </c>
      <c r="D4808" s="130" t="s">
        <v>543</v>
      </c>
      <c r="E4808" s="131">
        <v>1</v>
      </c>
    </row>
    <row r="4809" spans="1:5">
      <c r="A4809" t="str">
        <f>VLOOKUP(C4809,Nomen2!$A$1:$E$34,2,0)</f>
        <v>CALVADOS</v>
      </c>
      <c r="B4809">
        <f>VLOOKUP(C4809,Nomen2!$A$1:$E$34,3,0)</f>
        <v>0</v>
      </c>
      <c r="C4809" s="131">
        <v>14</v>
      </c>
      <c r="D4809" s="130" t="s">
        <v>358</v>
      </c>
      <c r="E4809" s="131">
        <v>1</v>
      </c>
    </row>
    <row r="4810" spans="1:5">
      <c r="A4810" t="str">
        <f>VLOOKUP(C4810,Nomen2!$A$1:$E$34,2,0)</f>
        <v>CALVADOS</v>
      </c>
      <c r="B4810">
        <f>VLOOKUP(C4810,Nomen2!$A$1:$E$34,3,0)</f>
        <v>0</v>
      </c>
      <c r="C4810" s="131">
        <v>14</v>
      </c>
      <c r="D4810" s="130" t="s">
        <v>544</v>
      </c>
      <c r="E4810" s="131">
        <v>1</v>
      </c>
    </row>
    <row r="4811" spans="1:5">
      <c r="A4811" t="str">
        <f>VLOOKUP(C4811,Nomen2!$A$1:$E$34,2,0)</f>
        <v>CALVADOS</v>
      </c>
      <c r="B4811">
        <f>VLOOKUP(C4811,Nomen2!$A$1:$E$34,3,0)</f>
        <v>0</v>
      </c>
      <c r="C4811" s="131">
        <v>14</v>
      </c>
      <c r="D4811" s="130" t="s">
        <v>415</v>
      </c>
      <c r="E4811" s="131">
        <v>1</v>
      </c>
    </row>
    <row r="4812" spans="1:5">
      <c r="A4812" t="str">
        <f>VLOOKUP(C4812,Nomen2!$A$1:$E$34,2,0)</f>
        <v>CALVADOS</v>
      </c>
      <c r="B4812">
        <f>VLOOKUP(C4812,Nomen2!$A$1:$E$34,3,0)</f>
        <v>0</v>
      </c>
      <c r="C4812" s="131">
        <v>14</v>
      </c>
      <c r="D4812" s="130" t="s">
        <v>416</v>
      </c>
      <c r="E4812" s="131">
        <v>1</v>
      </c>
    </row>
    <row r="4813" spans="1:5">
      <c r="A4813" t="str">
        <f>VLOOKUP(C4813,Nomen2!$A$1:$E$34,2,0)</f>
        <v>CALVADOS</v>
      </c>
      <c r="B4813">
        <f>VLOOKUP(C4813,Nomen2!$A$1:$E$34,3,0)</f>
        <v>0</v>
      </c>
      <c r="C4813" s="131">
        <v>14</v>
      </c>
      <c r="D4813" s="130" t="s">
        <v>547</v>
      </c>
      <c r="E4813" s="131">
        <v>1</v>
      </c>
    </row>
    <row r="4814" spans="1:5">
      <c r="A4814" t="str">
        <f>VLOOKUP(C4814,Nomen2!$A$1:$E$34,2,0)</f>
        <v>CALVADOS</v>
      </c>
      <c r="B4814">
        <f>VLOOKUP(C4814,Nomen2!$A$1:$E$34,3,0)</f>
        <v>0</v>
      </c>
      <c r="C4814" s="131">
        <v>14</v>
      </c>
      <c r="D4814" s="130" t="s">
        <v>1247</v>
      </c>
      <c r="E4814" s="131">
        <v>1</v>
      </c>
    </row>
    <row r="4815" spans="1:5">
      <c r="A4815" t="str">
        <f>VLOOKUP(C4815,Nomen2!$A$1:$E$34,2,0)</f>
        <v>CALVADOS</v>
      </c>
      <c r="B4815">
        <f>VLOOKUP(C4815,Nomen2!$A$1:$E$34,3,0)</f>
        <v>0</v>
      </c>
      <c r="C4815" s="131">
        <v>14</v>
      </c>
      <c r="D4815" s="130" t="s">
        <v>417</v>
      </c>
      <c r="E4815" s="131">
        <v>1</v>
      </c>
    </row>
    <row r="4816" spans="1:5">
      <c r="A4816" t="str">
        <f>VLOOKUP(C4816,Nomen2!$A$1:$E$34,2,0)</f>
        <v>CALVADOS</v>
      </c>
      <c r="B4816">
        <f>VLOOKUP(C4816,Nomen2!$A$1:$E$34,3,0)</f>
        <v>0</v>
      </c>
      <c r="C4816" s="131">
        <v>14</v>
      </c>
      <c r="D4816" s="130" t="s">
        <v>393</v>
      </c>
      <c r="E4816" s="131">
        <v>1</v>
      </c>
    </row>
    <row r="4817" spans="1:5">
      <c r="A4817" t="str">
        <f>VLOOKUP(C4817,Nomen2!$A$1:$E$34,2,0)</f>
        <v>CALVADOS</v>
      </c>
      <c r="B4817">
        <f>VLOOKUP(C4817,Nomen2!$A$1:$E$34,3,0)</f>
        <v>0</v>
      </c>
      <c r="C4817" s="131">
        <v>14</v>
      </c>
      <c r="D4817" s="130" t="s">
        <v>468</v>
      </c>
      <c r="E4817" s="131">
        <v>1</v>
      </c>
    </row>
    <row r="4818" spans="1:5">
      <c r="A4818" t="str">
        <f>VLOOKUP(C4818,Nomen2!$A$1:$E$34,2,0)</f>
        <v>CALVADOS</v>
      </c>
      <c r="B4818">
        <f>VLOOKUP(C4818,Nomen2!$A$1:$E$34,3,0)</f>
        <v>0</v>
      </c>
      <c r="C4818" s="131">
        <v>14</v>
      </c>
      <c r="D4818" s="130" t="s">
        <v>250</v>
      </c>
      <c r="E4818" s="131">
        <v>1</v>
      </c>
    </row>
    <row r="4819" spans="1:5">
      <c r="A4819" t="str">
        <f>VLOOKUP(C4819,Nomen2!$A$1:$E$34,2,0)</f>
        <v>CALVADOS</v>
      </c>
      <c r="B4819">
        <f>VLOOKUP(C4819,Nomen2!$A$1:$E$34,3,0)</f>
        <v>0</v>
      </c>
      <c r="C4819" s="131">
        <v>14</v>
      </c>
      <c r="D4819" s="130" t="s">
        <v>419</v>
      </c>
      <c r="E4819" s="131">
        <v>1</v>
      </c>
    </row>
    <row r="4820" spans="1:5">
      <c r="A4820" t="str">
        <f>VLOOKUP(C4820,Nomen2!$A$1:$E$34,2,0)</f>
        <v>CALVADOS</v>
      </c>
      <c r="B4820">
        <f>VLOOKUP(C4820,Nomen2!$A$1:$E$34,3,0)</f>
        <v>0</v>
      </c>
      <c r="C4820" s="131">
        <v>14</v>
      </c>
      <c r="D4820" s="130" t="s">
        <v>337</v>
      </c>
      <c r="E4820" s="131">
        <v>1</v>
      </c>
    </row>
    <row r="4821" spans="1:5">
      <c r="A4821" t="str">
        <f>VLOOKUP(C4821,Nomen2!$A$1:$E$34,2,0)</f>
        <v>CALVADOS</v>
      </c>
      <c r="B4821">
        <f>VLOOKUP(C4821,Nomen2!$A$1:$E$34,3,0)</f>
        <v>0</v>
      </c>
      <c r="C4821" s="131">
        <v>14</v>
      </c>
      <c r="D4821" s="130" t="s">
        <v>555</v>
      </c>
      <c r="E4821" s="131">
        <v>1</v>
      </c>
    </row>
    <row r="4822" spans="1:5">
      <c r="A4822" t="str">
        <f>VLOOKUP(C4822,Nomen2!$A$1:$E$34,2,0)</f>
        <v>CALVADOS</v>
      </c>
      <c r="B4822">
        <f>VLOOKUP(C4822,Nomen2!$A$1:$E$34,3,0)</f>
        <v>0</v>
      </c>
      <c r="C4822" s="131">
        <v>14</v>
      </c>
      <c r="D4822" s="130" t="s">
        <v>557</v>
      </c>
      <c r="E4822" s="131">
        <v>1</v>
      </c>
    </row>
    <row r="4823" spans="1:5">
      <c r="A4823" t="str">
        <f>VLOOKUP(C4823,Nomen2!$A$1:$E$34,2,0)</f>
        <v>CALVADOS</v>
      </c>
      <c r="B4823">
        <f>VLOOKUP(C4823,Nomen2!$A$1:$E$34,3,0)</f>
        <v>0</v>
      </c>
      <c r="C4823" s="131">
        <v>14</v>
      </c>
      <c r="D4823" s="130" t="s">
        <v>635</v>
      </c>
      <c r="E4823" s="131">
        <v>1</v>
      </c>
    </row>
    <row r="4824" spans="1:5">
      <c r="A4824" t="str">
        <f>VLOOKUP(C4824,Nomen2!$A$1:$E$34,2,0)</f>
        <v>CALVADOS</v>
      </c>
      <c r="B4824">
        <f>VLOOKUP(C4824,Nomen2!$A$1:$E$34,3,0)</f>
        <v>0</v>
      </c>
      <c r="C4824" s="131">
        <v>14</v>
      </c>
      <c r="D4824" s="130" t="s">
        <v>558</v>
      </c>
      <c r="E4824" s="131">
        <v>1</v>
      </c>
    </row>
    <row r="4825" spans="1:5">
      <c r="A4825" t="str">
        <f>VLOOKUP(C4825,Nomen2!$A$1:$E$34,2,0)</f>
        <v>CALVADOS</v>
      </c>
      <c r="B4825">
        <f>VLOOKUP(C4825,Nomen2!$A$1:$E$34,3,0)</f>
        <v>0</v>
      </c>
      <c r="C4825" s="131">
        <v>14</v>
      </c>
      <c r="D4825" s="130" t="s">
        <v>364</v>
      </c>
      <c r="E4825" s="131">
        <v>0</v>
      </c>
    </row>
    <row r="4826" spans="1:5">
      <c r="A4826" t="str">
        <f>VLOOKUP(C4826,Nomen2!$A$1:$E$34,2,0)</f>
        <v>CALVADOS</v>
      </c>
      <c r="B4826">
        <f>VLOOKUP(C4826,Nomen2!$A$1:$E$34,3,0)</f>
        <v>0</v>
      </c>
      <c r="C4826" s="131">
        <v>14</v>
      </c>
      <c r="D4826" s="130" t="s">
        <v>428</v>
      </c>
      <c r="E4826" s="131">
        <v>0</v>
      </c>
    </row>
    <row r="4827" spans="1:5">
      <c r="A4827" t="str">
        <f>VLOOKUP(C4827,Nomen2!$A$1:$E$34,2,0)</f>
        <v>CALVADOS</v>
      </c>
      <c r="B4827">
        <f>VLOOKUP(C4827,Nomen2!$A$1:$E$34,3,0)</f>
        <v>0</v>
      </c>
      <c r="C4827" s="131">
        <v>14</v>
      </c>
      <c r="D4827" s="130" t="s">
        <v>653</v>
      </c>
      <c r="E4827" s="131">
        <v>0</v>
      </c>
    </row>
    <row r="4828" spans="1:5">
      <c r="A4828" t="str">
        <f>VLOOKUP(C4828,Nomen2!$A$1:$E$34,2,0)</f>
        <v>CALVADOS</v>
      </c>
      <c r="B4828">
        <f>VLOOKUP(C4828,Nomen2!$A$1:$E$34,3,0)</f>
        <v>0</v>
      </c>
      <c r="C4828" s="131">
        <v>14</v>
      </c>
      <c r="D4828" s="130" t="s">
        <v>546</v>
      </c>
      <c r="E4828" s="131">
        <v>0</v>
      </c>
    </row>
    <row r="4829" spans="1:5">
      <c r="A4829" t="str">
        <f>VLOOKUP(C4829,Nomen2!$A$1:$E$34,2,0)</f>
        <v>CALVADOS</v>
      </c>
      <c r="B4829">
        <f>VLOOKUP(C4829,Nomen2!$A$1:$E$34,3,0)</f>
        <v>0</v>
      </c>
      <c r="C4829" s="131">
        <v>14</v>
      </c>
      <c r="D4829" s="130" t="s">
        <v>550</v>
      </c>
      <c r="E4829" s="131">
        <v>0</v>
      </c>
    </row>
    <row r="4830" spans="1:5">
      <c r="A4830" t="str">
        <f>VLOOKUP(C4830,Nomen2!$A$1:$E$34,2,0)</f>
        <v>CALVADOS</v>
      </c>
      <c r="B4830">
        <f>VLOOKUP(C4830,Nomen2!$A$1:$E$34,3,0)</f>
        <v>0</v>
      </c>
      <c r="C4830" s="131">
        <v>14</v>
      </c>
      <c r="D4830" s="130" t="s">
        <v>569</v>
      </c>
      <c r="E4830" s="131">
        <v>0</v>
      </c>
    </row>
    <row r="4831" spans="1:5">
      <c r="A4831" t="str">
        <f>VLOOKUP(C4831,Nomen2!$A$1:$E$34,2,0)</f>
        <v>EURE</v>
      </c>
      <c r="B4831">
        <f>VLOOKUP(C4831,Nomen2!$A$1:$E$34,3,0)</f>
        <v>0</v>
      </c>
      <c r="C4831" s="131">
        <v>27</v>
      </c>
      <c r="D4831" s="130" t="s">
        <v>199</v>
      </c>
      <c r="E4831" s="131">
        <v>197</v>
      </c>
    </row>
    <row r="4832" spans="1:5">
      <c r="A4832" t="str">
        <f>VLOOKUP(C4832,Nomen2!$A$1:$E$34,2,0)</f>
        <v>EURE</v>
      </c>
      <c r="B4832">
        <f>VLOOKUP(C4832,Nomen2!$A$1:$E$34,3,0)</f>
        <v>0</v>
      </c>
      <c r="C4832" s="131">
        <v>27</v>
      </c>
      <c r="D4832" s="130" t="s">
        <v>185</v>
      </c>
      <c r="E4832" s="131">
        <v>195</v>
      </c>
    </row>
    <row r="4833" spans="1:5">
      <c r="A4833" t="str">
        <f>VLOOKUP(C4833,Nomen2!$A$1:$E$34,2,0)</f>
        <v>EURE</v>
      </c>
      <c r="B4833">
        <f>VLOOKUP(C4833,Nomen2!$A$1:$E$34,3,0)</f>
        <v>0</v>
      </c>
      <c r="C4833" s="131">
        <v>27</v>
      </c>
      <c r="D4833" s="130" t="s">
        <v>188</v>
      </c>
      <c r="E4833" s="131">
        <v>186</v>
      </c>
    </row>
    <row r="4834" spans="1:5">
      <c r="A4834" t="str">
        <f>VLOOKUP(C4834,Nomen2!$A$1:$E$34,2,0)</f>
        <v>EURE</v>
      </c>
      <c r="B4834">
        <f>VLOOKUP(C4834,Nomen2!$A$1:$E$34,3,0)</f>
        <v>0</v>
      </c>
      <c r="C4834" s="131">
        <v>27</v>
      </c>
      <c r="D4834" s="130" t="s">
        <v>175</v>
      </c>
      <c r="E4834" s="131">
        <v>183</v>
      </c>
    </row>
    <row r="4835" spans="1:5">
      <c r="A4835" t="str">
        <f>VLOOKUP(C4835,Nomen2!$A$1:$E$34,2,0)</f>
        <v>EURE</v>
      </c>
      <c r="B4835">
        <f>VLOOKUP(C4835,Nomen2!$A$1:$E$34,3,0)</f>
        <v>0</v>
      </c>
      <c r="C4835" s="131">
        <v>27</v>
      </c>
      <c r="D4835" s="130" t="s">
        <v>183</v>
      </c>
      <c r="E4835" s="131">
        <v>152</v>
      </c>
    </row>
    <row r="4836" spans="1:5">
      <c r="A4836" t="str">
        <f>VLOOKUP(C4836,Nomen2!$A$1:$E$34,2,0)</f>
        <v>EURE</v>
      </c>
      <c r="B4836">
        <f>VLOOKUP(C4836,Nomen2!$A$1:$E$34,3,0)</f>
        <v>0</v>
      </c>
      <c r="C4836" s="131">
        <v>27</v>
      </c>
      <c r="D4836" s="130" t="s">
        <v>176</v>
      </c>
      <c r="E4836" s="131">
        <v>149</v>
      </c>
    </row>
    <row r="4837" spans="1:5">
      <c r="A4837" t="str">
        <f>VLOOKUP(C4837,Nomen2!$A$1:$E$34,2,0)</f>
        <v>EURE</v>
      </c>
      <c r="B4837">
        <f>VLOOKUP(C4837,Nomen2!$A$1:$E$34,3,0)</f>
        <v>0</v>
      </c>
      <c r="C4837" s="131">
        <v>27</v>
      </c>
      <c r="D4837" s="130" t="s">
        <v>195</v>
      </c>
      <c r="E4837" s="131">
        <v>144</v>
      </c>
    </row>
    <row r="4838" spans="1:5">
      <c r="A4838" t="str">
        <f>VLOOKUP(C4838,Nomen2!$A$1:$E$34,2,0)</f>
        <v>EURE</v>
      </c>
      <c r="B4838">
        <f>VLOOKUP(C4838,Nomen2!$A$1:$E$34,3,0)</f>
        <v>0</v>
      </c>
      <c r="C4838" s="131">
        <v>27</v>
      </c>
      <c r="D4838" s="130" t="s">
        <v>184</v>
      </c>
      <c r="E4838" s="131">
        <v>124</v>
      </c>
    </row>
    <row r="4839" spans="1:5">
      <c r="A4839" t="str">
        <f>VLOOKUP(C4839,Nomen2!$A$1:$E$34,2,0)</f>
        <v>EURE</v>
      </c>
      <c r="B4839">
        <f>VLOOKUP(C4839,Nomen2!$A$1:$E$34,3,0)</f>
        <v>0</v>
      </c>
      <c r="C4839" s="131">
        <v>27</v>
      </c>
      <c r="D4839" s="130" t="s">
        <v>178</v>
      </c>
      <c r="E4839" s="131">
        <v>101</v>
      </c>
    </row>
    <row r="4840" spans="1:5">
      <c r="A4840" t="str">
        <f>VLOOKUP(C4840,Nomen2!$A$1:$E$34,2,0)</f>
        <v>EURE</v>
      </c>
      <c r="B4840">
        <f>VLOOKUP(C4840,Nomen2!$A$1:$E$34,3,0)</f>
        <v>0</v>
      </c>
      <c r="C4840" s="131">
        <v>27</v>
      </c>
      <c r="D4840" s="130" t="s">
        <v>177</v>
      </c>
      <c r="E4840" s="131">
        <v>99</v>
      </c>
    </row>
    <row r="4841" spans="1:5">
      <c r="A4841" t="str">
        <f>VLOOKUP(C4841,Nomen2!$A$1:$E$34,2,0)</f>
        <v>EURE</v>
      </c>
      <c r="B4841">
        <f>VLOOKUP(C4841,Nomen2!$A$1:$E$34,3,0)</f>
        <v>0</v>
      </c>
      <c r="C4841" s="131">
        <v>27</v>
      </c>
      <c r="D4841" s="130" t="s">
        <v>191</v>
      </c>
      <c r="E4841" s="131">
        <v>97</v>
      </c>
    </row>
    <row r="4842" spans="1:5">
      <c r="A4842" t="str">
        <f>VLOOKUP(C4842,Nomen2!$A$1:$E$34,2,0)</f>
        <v>EURE</v>
      </c>
      <c r="B4842">
        <f>VLOOKUP(C4842,Nomen2!$A$1:$E$34,3,0)</f>
        <v>0</v>
      </c>
      <c r="C4842" s="131">
        <v>27</v>
      </c>
      <c r="D4842" s="130" t="s">
        <v>201</v>
      </c>
      <c r="E4842" s="131">
        <v>79</v>
      </c>
    </row>
    <row r="4843" spans="1:5">
      <c r="A4843" t="str">
        <f>VLOOKUP(C4843,Nomen2!$A$1:$E$34,2,0)</f>
        <v>EURE</v>
      </c>
      <c r="B4843">
        <f>VLOOKUP(C4843,Nomen2!$A$1:$E$34,3,0)</f>
        <v>0</v>
      </c>
      <c r="C4843" s="131">
        <v>27</v>
      </c>
      <c r="D4843" s="130" t="s">
        <v>182</v>
      </c>
      <c r="E4843" s="131">
        <v>70</v>
      </c>
    </row>
    <row r="4844" spans="1:5">
      <c r="A4844" t="str">
        <f>VLOOKUP(C4844,Nomen2!$A$1:$E$34,2,0)</f>
        <v>EURE</v>
      </c>
      <c r="B4844">
        <f>VLOOKUP(C4844,Nomen2!$A$1:$E$34,3,0)</f>
        <v>0</v>
      </c>
      <c r="C4844" s="131">
        <v>27</v>
      </c>
      <c r="D4844" s="130" t="s">
        <v>193</v>
      </c>
      <c r="E4844" s="131">
        <v>69</v>
      </c>
    </row>
    <row r="4845" spans="1:5">
      <c r="A4845" t="str">
        <f>VLOOKUP(C4845,Nomen2!$A$1:$E$34,2,0)</f>
        <v>EURE</v>
      </c>
      <c r="B4845">
        <f>VLOOKUP(C4845,Nomen2!$A$1:$E$34,3,0)</f>
        <v>0</v>
      </c>
      <c r="C4845" s="131">
        <v>27</v>
      </c>
      <c r="D4845" s="130" t="s">
        <v>198</v>
      </c>
      <c r="E4845" s="131">
        <v>64</v>
      </c>
    </row>
    <row r="4846" spans="1:5">
      <c r="A4846" t="str">
        <f>VLOOKUP(C4846,Nomen2!$A$1:$E$34,2,0)</f>
        <v>EURE</v>
      </c>
      <c r="B4846">
        <f>VLOOKUP(C4846,Nomen2!$A$1:$E$34,3,0)</f>
        <v>0</v>
      </c>
      <c r="C4846" s="131">
        <v>27</v>
      </c>
      <c r="D4846" s="130" t="s">
        <v>179</v>
      </c>
      <c r="E4846" s="131">
        <v>60</v>
      </c>
    </row>
    <row r="4847" spans="1:5">
      <c r="A4847" t="str">
        <f>VLOOKUP(C4847,Nomen2!$A$1:$E$34,2,0)</f>
        <v>EURE</v>
      </c>
      <c r="B4847">
        <f>VLOOKUP(C4847,Nomen2!$A$1:$E$34,3,0)</f>
        <v>0</v>
      </c>
      <c r="C4847" s="131">
        <v>27</v>
      </c>
      <c r="D4847" s="130" t="s">
        <v>181</v>
      </c>
      <c r="E4847" s="131">
        <v>59</v>
      </c>
    </row>
    <row r="4848" spans="1:5">
      <c r="A4848" t="str">
        <f>VLOOKUP(C4848,Nomen2!$A$1:$E$34,2,0)</f>
        <v>EURE</v>
      </c>
      <c r="B4848">
        <f>VLOOKUP(C4848,Nomen2!$A$1:$E$34,3,0)</f>
        <v>0</v>
      </c>
      <c r="C4848" s="131">
        <v>27</v>
      </c>
      <c r="D4848" s="130" t="s">
        <v>187</v>
      </c>
      <c r="E4848" s="131">
        <v>55</v>
      </c>
    </row>
    <row r="4849" spans="1:5">
      <c r="A4849" t="str">
        <f>VLOOKUP(C4849,Nomen2!$A$1:$E$34,2,0)</f>
        <v>EURE</v>
      </c>
      <c r="B4849">
        <f>VLOOKUP(C4849,Nomen2!$A$1:$E$34,3,0)</f>
        <v>0</v>
      </c>
      <c r="C4849" s="131">
        <v>27</v>
      </c>
      <c r="D4849" s="130" t="s">
        <v>194</v>
      </c>
      <c r="E4849" s="131">
        <v>53</v>
      </c>
    </row>
    <row r="4850" spans="1:5">
      <c r="A4850" t="str">
        <f>VLOOKUP(C4850,Nomen2!$A$1:$E$34,2,0)</f>
        <v>EURE</v>
      </c>
      <c r="B4850">
        <f>VLOOKUP(C4850,Nomen2!$A$1:$E$34,3,0)</f>
        <v>0</v>
      </c>
      <c r="C4850" s="131">
        <v>27</v>
      </c>
      <c r="D4850" s="130" t="s">
        <v>180</v>
      </c>
      <c r="E4850" s="131">
        <v>51</v>
      </c>
    </row>
    <row r="4851" spans="1:5">
      <c r="A4851" t="str">
        <f>VLOOKUP(C4851,Nomen2!$A$1:$E$34,2,0)</f>
        <v>EURE</v>
      </c>
      <c r="B4851">
        <f>VLOOKUP(C4851,Nomen2!$A$1:$E$34,3,0)</f>
        <v>0</v>
      </c>
      <c r="C4851" s="131">
        <v>27</v>
      </c>
      <c r="D4851" s="130" t="s">
        <v>204</v>
      </c>
      <c r="E4851" s="131">
        <v>49</v>
      </c>
    </row>
    <row r="4852" spans="1:5">
      <c r="A4852" t="str">
        <f>VLOOKUP(C4852,Nomen2!$A$1:$E$34,2,0)</f>
        <v>EURE</v>
      </c>
      <c r="B4852">
        <f>VLOOKUP(C4852,Nomen2!$A$1:$E$34,3,0)</f>
        <v>0</v>
      </c>
      <c r="C4852" s="131">
        <v>27</v>
      </c>
      <c r="D4852" s="130" t="s">
        <v>211</v>
      </c>
      <c r="E4852" s="131">
        <v>48</v>
      </c>
    </row>
    <row r="4853" spans="1:5">
      <c r="A4853" t="str">
        <f>VLOOKUP(C4853,Nomen2!$A$1:$E$34,2,0)</f>
        <v>EURE</v>
      </c>
      <c r="B4853">
        <f>VLOOKUP(C4853,Nomen2!$A$1:$E$34,3,0)</f>
        <v>0</v>
      </c>
      <c r="C4853" s="131">
        <v>27</v>
      </c>
      <c r="D4853" s="130" t="s">
        <v>261</v>
      </c>
      <c r="E4853" s="131">
        <v>45</v>
      </c>
    </row>
    <row r="4854" spans="1:5">
      <c r="A4854" t="str">
        <f>VLOOKUP(C4854,Nomen2!$A$1:$E$34,2,0)</f>
        <v>EURE</v>
      </c>
      <c r="B4854">
        <f>VLOOKUP(C4854,Nomen2!$A$1:$E$34,3,0)</f>
        <v>0</v>
      </c>
      <c r="C4854" s="131">
        <v>27</v>
      </c>
      <c r="D4854" s="130" t="s">
        <v>196</v>
      </c>
      <c r="E4854" s="131">
        <v>40</v>
      </c>
    </row>
    <row r="4855" spans="1:5">
      <c r="A4855" t="str">
        <f>VLOOKUP(C4855,Nomen2!$A$1:$E$34,2,0)</f>
        <v>EURE</v>
      </c>
      <c r="B4855">
        <f>VLOOKUP(C4855,Nomen2!$A$1:$E$34,3,0)</f>
        <v>0</v>
      </c>
      <c r="C4855" s="131">
        <v>27</v>
      </c>
      <c r="D4855" s="130" t="s">
        <v>206</v>
      </c>
      <c r="E4855" s="131">
        <v>39</v>
      </c>
    </row>
    <row r="4856" spans="1:5">
      <c r="A4856" t="str">
        <f>VLOOKUP(C4856,Nomen2!$A$1:$E$34,2,0)</f>
        <v>EURE</v>
      </c>
      <c r="B4856">
        <f>VLOOKUP(C4856,Nomen2!$A$1:$E$34,3,0)</f>
        <v>0</v>
      </c>
      <c r="C4856" s="131">
        <v>27</v>
      </c>
      <c r="D4856" s="130" t="s">
        <v>223</v>
      </c>
      <c r="E4856" s="131">
        <v>37</v>
      </c>
    </row>
    <row r="4857" spans="1:5">
      <c r="A4857" t="str">
        <f>VLOOKUP(C4857,Nomen2!$A$1:$E$34,2,0)</f>
        <v>EURE</v>
      </c>
      <c r="B4857">
        <f>VLOOKUP(C4857,Nomen2!$A$1:$E$34,3,0)</f>
        <v>0</v>
      </c>
      <c r="C4857" s="131">
        <v>27</v>
      </c>
      <c r="D4857" s="130" t="s">
        <v>192</v>
      </c>
      <c r="E4857" s="131">
        <v>37</v>
      </c>
    </row>
    <row r="4858" spans="1:5">
      <c r="A4858" t="str">
        <f>VLOOKUP(C4858,Nomen2!$A$1:$E$34,2,0)</f>
        <v>EURE</v>
      </c>
      <c r="B4858">
        <f>VLOOKUP(C4858,Nomen2!$A$1:$E$34,3,0)</f>
        <v>0</v>
      </c>
      <c r="C4858" s="131">
        <v>27</v>
      </c>
      <c r="D4858" s="130" t="s">
        <v>215</v>
      </c>
      <c r="E4858" s="131">
        <v>36</v>
      </c>
    </row>
    <row r="4859" spans="1:5">
      <c r="A4859" t="str">
        <f>VLOOKUP(C4859,Nomen2!$A$1:$E$34,2,0)</f>
        <v>EURE</v>
      </c>
      <c r="B4859">
        <f>VLOOKUP(C4859,Nomen2!$A$1:$E$34,3,0)</f>
        <v>0</v>
      </c>
      <c r="C4859" s="131">
        <v>27</v>
      </c>
      <c r="D4859" s="130" t="s">
        <v>230</v>
      </c>
      <c r="E4859" s="131">
        <v>35</v>
      </c>
    </row>
    <row r="4860" spans="1:5">
      <c r="A4860" t="str">
        <f>VLOOKUP(C4860,Nomen2!$A$1:$E$34,2,0)</f>
        <v>EURE</v>
      </c>
      <c r="B4860">
        <f>VLOOKUP(C4860,Nomen2!$A$1:$E$34,3,0)</f>
        <v>0</v>
      </c>
      <c r="C4860" s="131">
        <v>27</v>
      </c>
      <c r="D4860" s="130" t="s">
        <v>255</v>
      </c>
      <c r="E4860" s="131">
        <v>35</v>
      </c>
    </row>
    <row r="4861" spans="1:5">
      <c r="A4861" t="str">
        <f>VLOOKUP(C4861,Nomen2!$A$1:$E$34,2,0)</f>
        <v>EURE</v>
      </c>
      <c r="B4861">
        <f>VLOOKUP(C4861,Nomen2!$A$1:$E$34,3,0)</f>
        <v>0</v>
      </c>
      <c r="C4861" s="131">
        <v>27</v>
      </c>
      <c r="D4861" s="130" t="s">
        <v>221</v>
      </c>
      <c r="E4861" s="131">
        <v>34</v>
      </c>
    </row>
    <row r="4862" spans="1:5">
      <c r="A4862" t="str">
        <f>VLOOKUP(C4862,Nomen2!$A$1:$E$34,2,0)</f>
        <v>EURE</v>
      </c>
      <c r="B4862">
        <f>VLOOKUP(C4862,Nomen2!$A$1:$E$34,3,0)</f>
        <v>0</v>
      </c>
      <c r="C4862" s="131">
        <v>27</v>
      </c>
      <c r="D4862" s="130" t="s">
        <v>189</v>
      </c>
      <c r="E4862" s="131">
        <v>32</v>
      </c>
    </row>
    <row r="4863" spans="1:5">
      <c r="A4863" t="str">
        <f>VLOOKUP(C4863,Nomen2!$A$1:$E$34,2,0)</f>
        <v>EURE</v>
      </c>
      <c r="B4863">
        <f>VLOOKUP(C4863,Nomen2!$A$1:$E$34,3,0)</f>
        <v>0</v>
      </c>
      <c r="C4863" s="131">
        <v>27</v>
      </c>
      <c r="D4863" s="130" t="s">
        <v>219</v>
      </c>
      <c r="E4863" s="131">
        <v>29</v>
      </c>
    </row>
    <row r="4864" spans="1:5">
      <c r="A4864" t="str">
        <f>VLOOKUP(C4864,Nomen2!$A$1:$E$34,2,0)</f>
        <v>EURE</v>
      </c>
      <c r="B4864">
        <f>VLOOKUP(C4864,Nomen2!$A$1:$E$34,3,0)</f>
        <v>0</v>
      </c>
      <c r="C4864" s="131">
        <v>27</v>
      </c>
      <c r="D4864" s="130" t="s">
        <v>186</v>
      </c>
      <c r="E4864" s="131">
        <v>28</v>
      </c>
    </row>
    <row r="4865" spans="1:5">
      <c r="A4865" t="str">
        <f>VLOOKUP(C4865,Nomen2!$A$1:$E$34,2,0)</f>
        <v>EURE</v>
      </c>
      <c r="B4865">
        <f>VLOOKUP(C4865,Nomen2!$A$1:$E$34,3,0)</f>
        <v>0</v>
      </c>
      <c r="C4865" s="131">
        <v>27</v>
      </c>
      <c r="D4865" s="130" t="s">
        <v>243</v>
      </c>
      <c r="E4865" s="131">
        <v>28</v>
      </c>
    </row>
    <row r="4866" spans="1:5">
      <c r="A4866" t="str">
        <f>VLOOKUP(C4866,Nomen2!$A$1:$E$34,2,0)</f>
        <v>EURE</v>
      </c>
      <c r="B4866">
        <f>VLOOKUP(C4866,Nomen2!$A$1:$E$34,3,0)</f>
        <v>0</v>
      </c>
      <c r="C4866" s="131">
        <v>27</v>
      </c>
      <c r="D4866" s="130" t="s">
        <v>252</v>
      </c>
      <c r="E4866" s="131">
        <v>25</v>
      </c>
    </row>
    <row r="4867" spans="1:5">
      <c r="A4867" t="str">
        <f>VLOOKUP(C4867,Nomen2!$A$1:$E$34,2,0)</f>
        <v>EURE</v>
      </c>
      <c r="B4867">
        <f>VLOOKUP(C4867,Nomen2!$A$1:$E$34,3,0)</f>
        <v>0</v>
      </c>
      <c r="C4867" s="131">
        <v>27</v>
      </c>
      <c r="D4867" s="130" t="s">
        <v>190</v>
      </c>
      <c r="E4867" s="131">
        <v>24</v>
      </c>
    </row>
    <row r="4868" spans="1:5">
      <c r="A4868" t="str">
        <f>VLOOKUP(C4868,Nomen2!$A$1:$E$34,2,0)</f>
        <v>EURE</v>
      </c>
      <c r="B4868">
        <f>VLOOKUP(C4868,Nomen2!$A$1:$E$34,3,0)</f>
        <v>0</v>
      </c>
      <c r="C4868" s="131">
        <v>27</v>
      </c>
      <c r="D4868" s="130" t="s">
        <v>251</v>
      </c>
      <c r="E4868" s="131">
        <v>24</v>
      </c>
    </row>
    <row r="4869" spans="1:5">
      <c r="A4869" t="str">
        <f>VLOOKUP(C4869,Nomen2!$A$1:$E$34,2,0)</f>
        <v>EURE</v>
      </c>
      <c r="B4869">
        <f>VLOOKUP(C4869,Nomen2!$A$1:$E$34,3,0)</f>
        <v>0</v>
      </c>
      <c r="C4869" s="131">
        <v>27</v>
      </c>
      <c r="D4869" s="130" t="s">
        <v>203</v>
      </c>
      <c r="E4869" s="131">
        <v>24</v>
      </c>
    </row>
    <row r="4870" spans="1:5">
      <c r="A4870" t="str">
        <f>VLOOKUP(C4870,Nomen2!$A$1:$E$34,2,0)</f>
        <v>EURE</v>
      </c>
      <c r="B4870">
        <f>VLOOKUP(C4870,Nomen2!$A$1:$E$34,3,0)</f>
        <v>0</v>
      </c>
      <c r="C4870" s="131">
        <v>27</v>
      </c>
      <c r="D4870" s="130" t="s">
        <v>238</v>
      </c>
      <c r="E4870" s="131">
        <v>23</v>
      </c>
    </row>
    <row r="4871" spans="1:5">
      <c r="A4871" t="str">
        <f>VLOOKUP(C4871,Nomen2!$A$1:$E$34,2,0)</f>
        <v>EURE</v>
      </c>
      <c r="B4871">
        <f>VLOOKUP(C4871,Nomen2!$A$1:$E$34,3,0)</f>
        <v>0</v>
      </c>
      <c r="C4871" s="131">
        <v>27</v>
      </c>
      <c r="D4871" s="130" t="s">
        <v>229</v>
      </c>
      <c r="E4871" s="131">
        <v>23</v>
      </c>
    </row>
    <row r="4872" spans="1:5">
      <c r="A4872" t="str">
        <f>VLOOKUP(C4872,Nomen2!$A$1:$E$34,2,0)</f>
        <v>EURE</v>
      </c>
      <c r="B4872">
        <f>VLOOKUP(C4872,Nomen2!$A$1:$E$34,3,0)</f>
        <v>0</v>
      </c>
      <c r="C4872" s="131">
        <v>27</v>
      </c>
      <c r="D4872" s="130" t="s">
        <v>200</v>
      </c>
      <c r="E4872" s="131">
        <v>22</v>
      </c>
    </row>
    <row r="4873" spans="1:5">
      <c r="A4873" t="str">
        <f>VLOOKUP(C4873,Nomen2!$A$1:$E$34,2,0)</f>
        <v>EURE</v>
      </c>
      <c r="B4873">
        <f>VLOOKUP(C4873,Nomen2!$A$1:$E$34,3,0)</f>
        <v>0</v>
      </c>
      <c r="C4873" s="131">
        <v>27</v>
      </c>
      <c r="D4873" s="130" t="s">
        <v>217</v>
      </c>
      <c r="E4873" s="131">
        <v>21</v>
      </c>
    </row>
    <row r="4874" spans="1:5">
      <c r="A4874" t="str">
        <f>VLOOKUP(C4874,Nomen2!$A$1:$E$34,2,0)</f>
        <v>EURE</v>
      </c>
      <c r="B4874">
        <f>VLOOKUP(C4874,Nomen2!$A$1:$E$34,3,0)</f>
        <v>0</v>
      </c>
      <c r="C4874" s="131">
        <v>27</v>
      </c>
      <c r="D4874" s="130" t="s">
        <v>247</v>
      </c>
      <c r="E4874" s="131">
        <v>21</v>
      </c>
    </row>
    <row r="4875" spans="1:5">
      <c r="A4875" t="str">
        <f>VLOOKUP(C4875,Nomen2!$A$1:$E$34,2,0)</f>
        <v>EURE</v>
      </c>
      <c r="B4875">
        <f>VLOOKUP(C4875,Nomen2!$A$1:$E$34,3,0)</f>
        <v>0</v>
      </c>
      <c r="C4875" s="131">
        <v>27</v>
      </c>
      <c r="D4875" s="130" t="s">
        <v>291</v>
      </c>
      <c r="E4875" s="131">
        <v>21</v>
      </c>
    </row>
    <row r="4876" spans="1:5">
      <c r="A4876" t="str">
        <f>VLOOKUP(C4876,Nomen2!$A$1:$E$34,2,0)</f>
        <v>EURE</v>
      </c>
      <c r="B4876">
        <f>VLOOKUP(C4876,Nomen2!$A$1:$E$34,3,0)</f>
        <v>0</v>
      </c>
      <c r="C4876" s="131">
        <v>27</v>
      </c>
      <c r="D4876" s="130" t="s">
        <v>233</v>
      </c>
      <c r="E4876" s="131">
        <v>20</v>
      </c>
    </row>
    <row r="4877" spans="1:5">
      <c r="A4877" t="str">
        <f>VLOOKUP(C4877,Nomen2!$A$1:$E$34,2,0)</f>
        <v>EURE</v>
      </c>
      <c r="B4877">
        <f>VLOOKUP(C4877,Nomen2!$A$1:$E$34,3,0)</f>
        <v>0</v>
      </c>
      <c r="C4877" s="131">
        <v>27</v>
      </c>
      <c r="D4877" s="130" t="s">
        <v>240</v>
      </c>
      <c r="E4877" s="131">
        <v>19</v>
      </c>
    </row>
    <row r="4878" spans="1:5">
      <c r="A4878" t="str">
        <f>VLOOKUP(C4878,Nomen2!$A$1:$E$34,2,0)</f>
        <v>EURE</v>
      </c>
      <c r="B4878">
        <f>VLOOKUP(C4878,Nomen2!$A$1:$E$34,3,0)</f>
        <v>0</v>
      </c>
      <c r="C4878" s="131">
        <v>27</v>
      </c>
      <c r="D4878" s="130" t="s">
        <v>228</v>
      </c>
      <c r="E4878" s="131">
        <v>18</v>
      </c>
    </row>
    <row r="4879" spans="1:5">
      <c r="A4879" t="str">
        <f>VLOOKUP(C4879,Nomen2!$A$1:$E$34,2,0)</f>
        <v>EURE</v>
      </c>
      <c r="B4879">
        <f>VLOOKUP(C4879,Nomen2!$A$1:$E$34,3,0)</f>
        <v>0</v>
      </c>
      <c r="C4879" s="131">
        <v>27</v>
      </c>
      <c r="D4879" s="130" t="s">
        <v>209</v>
      </c>
      <c r="E4879" s="131">
        <v>17</v>
      </c>
    </row>
    <row r="4880" spans="1:5">
      <c r="A4880" t="str">
        <f>VLOOKUP(C4880,Nomen2!$A$1:$E$34,2,0)</f>
        <v>EURE</v>
      </c>
      <c r="B4880">
        <f>VLOOKUP(C4880,Nomen2!$A$1:$E$34,3,0)</f>
        <v>0</v>
      </c>
      <c r="C4880" s="131">
        <v>27</v>
      </c>
      <c r="D4880" s="130" t="s">
        <v>288</v>
      </c>
      <c r="E4880" s="131">
        <v>16</v>
      </c>
    </row>
    <row r="4881" spans="1:5">
      <c r="A4881" t="str">
        <f>VLOOKUP(C4881,Nomen2!$A$1:$E$34,2,0)</f>
        <v>EURE</v>
      </c>
      <c r="B4881">
        <f>VLOOKUP(C4881,Nomen2!$A$1:$E$34,3,0)</f>
        <v>0</v>
      </c>
      <c r="C4881" s="131">
        <v>27</v>
      </c>
      <c r="D4881" s="130" t="s">
        <v>216</v>
      </c>
      <c r="E4881" s="131">
        <v>16</v>
      </c>
    </row>
    <row r="4882" spans="1:5">
      <c r="A4882" t="str">
        <f>VLOOKUP(C4882,Nomen2!$A$1:$E$34,2,0)</f>
        <v>EURE</v>
      </c>
      <c r="B4882">
        <f>VLOOKUP(C4882,Nomen2!$A$1:$E$34,3,0)</f>
        <v>0</v>
      </c>
      <c r="C4882" s="131">
        <v>27</v>
      </c>
      <c r="D4882" s="130" t="s">
        <v>244</v>
      </c>
      <c r="E4882" s="131">
        <v>16</v>
      </c>
    </row>
    <row r="4883" spans="1:5">
      <c r="A4883" t="str">
        <f>VLOOKUP(C4883,Nomen2!$A$1:$E$34,2,0)</f>
        <v>EURE</v>
      </c>
      <c r="B4883">
        <f>VLOOKUP(C4883,Nomen2!$A$1:$E$34,3,0)</f>
        <v>0</v>
      </c>
      <c r="C4883" s="131">
        <v>27</v>
      </c>
      <c r="D4883" s="130" t="s">
        <v>297</v>
      </c>
      <c r="E4883" s="131">
        <v>15</v>
      </c>
    </row>
    <row r="4884" spans="1:5">
      <c r="A4884" t="str">
        <f>VLOOKUP(C4884,Nomen2!$A$1:$E$34,2,0)</f>
        <v>EURE</v>
      </c>
      <c r="B4884">
        <f>VLOOKUP(C4884,Nomen2!$A$1:$E$34,3,0)</f>
        <v>0</v>
      </c>
      <c r="C4884" s="131">
        <v>27</v>
      </c>
      <c r="D4884" s="130" t="s">
        <v>347</v>
      </c>
      <c r="E4884" s="131">
        <v>14</v>
      </c>
    </row>
    <row r="4885" spans="1:5">
      <c r="A4885" t="str">
        <f>VLOOKUP(C4885,Nomen2!$A$1:$E$34,2,0)</f>
        <v>EURE</v>
      </c>
      <c r="B4885">
        <f>VLOOKUP(C4885,Nomen2!$A$1:$E$34,3,0)</f>
        <v>0</v>
      </c>
      <c r="C4885" s="131">
        <v>27</v>
      </c>
      <c r="D4885" s="130" t="s">
        <v>289</v>
      </c>
      <c r="E4885" s="131">
        <v>14</v>
      </c>
    </row>
    <row r="4886" spans="1:5">
      <c r="A4886" t="str">
        <f>VLOOKUP(C4886,Nomen2!$A$1:$E$34,2,0)</f>
        <v>EURE</v>
      </c>
      <c r="B4886">
        <f>VLOOKUP(C4886,Nomen2!$A$1:$E$34,3,0)</f>
        <v>0</v>
      </c>
      <c r="C4886" s="131">
        <v>27</v>
      </c>
      <c r="D4886" s="130" t="s">
        <v>290</v>
      </c>
      <c r="E4886" s="131">
        <v>14</v>
      </c>
    </row>
    <row r="4887" spans="1:5">
      <c r="A4887" t="str">
        <f>VLOOKUP(C4887,Nomen2!$A$1:$E$34,2,0)</f>
        <v>EURE</v>
      </c>
      <c r="B4887">
        <f>VLOOKUP(C4887,Nomen2!$A$1:$E$34,3,0)</f>
        <v>0</v>
      </c>
      <c r="C4887" s="131">
        <v>27</v>
      </c>
      <c r="D4887" s="130" t="s">
        <v>262</v>
      </c>
      <c r="E4887" s="131">
        <v>14</v>
      </c>
    </row>
    <row r="4888" spans="1:5">
      <c r="A4888" t="str">
        <f>VLOOKUP(C4888,Nomen2!$A$1:$E$34,2,0)</f>
        <v>EURE</v>
      </c>
      <c r="B4888">
        <f>VLOOKUP(C4888,Nomen2!$A$1:$E$34,3,0)</f>
        <v>0</v>
      </c>
      <c r="C4888" s="131">
        <v>27</v>
      </c>
      <c r="D4888" s="130" t="s">
        <v>340</v>
      </c>
      <c r="E4888" s="131">
        <v>13</v>
      </c>
    </row>
    <row r="4889" spans="1:5">
      <c r="A4889" t="str">
        <f>VLOOKUP(C4889,Nomen2!$A$1:$E$34,2,0)</f>
        <v>EURE</v>
      </c>
      <c r="B4889">
        <f>VLOOKUP(C4889,Nomen2!$A$1:$E$34,3,0)</f>
        <v>0</v>
      </c>
      <c r="C4889" s="131">
        <v>27</v>
      </c>
      <c r="D4889" s="130" t="s">
        <v>210</v>
      </c>
      <c r="E4889" s="131">
        <v>13</v>
      </c>
    </row>
    <row r="4890" spans="1:5">
      <c r="A4890" t="str">
        <f>VLOOKUP(C4890,Nomen2!$A$1:$E$34,2,0)</f>
        <v>EURE</v>
      </c>
      <c r="B4890">
        <f>VLOOKUP(C4890,Nomen2!$A$1:$E$34,3,0)</f>
        <v>0</v>
      </c>
      <c r="C4890" s="131">
        <v>27</v>
      </c>
      <c r="D4890" s="130" t="s">
        <v>224</v>
      </c>
      <c r="E4890" s="131">
        <v>13</v>
      </c>
    </row>
    <row r="4891" spans="1:5">
      <c r="A4891" t="str">
        <f>VLOOKUP(C4891,Nomen2!$A$1:$E$34,2,0)</f>
        <v>EURE</v>
      </c>
      <c r="B4891">
        <f>VLOOKUP(C4891,Nomen2!$A$1:$E$34,3,0)</f>
        <v>0</v>
      </c>
      <c r="C4891" s="131">
        <v>27</v>
      </c>
      <c r="D4891" s="130" t="s">
        <v>253</v>
      </c>
      <c r="E4891" s="131">
        <v>13</v>
      </c>
    </row>
    <row r="4892" spans="1:5">
      <c r="A4892" t="str">
        <f>VLOOKUP(C4892,Nomen2!$A$1:$E$34,2,0)</f>
        <v>EURE</v>
      </c>
      <c r="B4892">
        <f>VLOOKUP(C4892,Nomen2!$A$1:$E$34,3,0)</f>
        <v>0</v>
      </c>
      <c r="C4892" s="131">
        <v>27</v>
      </c>
      <c r="D4892" s="130" t="s">
        <v>268</v>
      </c>
      <c r="E4892" s="131">
        <v>12</v>
      </c>
    </row>
    <row r="4893" spans="1:5">
      <c r="A4893" t="str">
        <f>VLOOKUP(C4893,Nomen2!$A$1:$E$34,2,0)</f>
        <v>EURE</v>
      </c>
      <c r="B4893">
        <f>VLOOKUP(C4893,Nomen2!$A$1:$E$34,3,0)</f>
        <v>0</v>
      </c>
      <c r="C4893" s="131">
        <v>27</v>
      </c>
      <c r="D4893" s="130" t="s">
        <v>292</v>
      </c>
      <c r="E4893" s="131">
        <v>12</v>
      </c>
    </row>
    <row r="4894" spans="1:5">
      <c r="A4894" t="str">
        <f>VLOOKUP(C4894,Nomen2!$A$1:$E$34,2,0)</f>
        <v>EURE</v>
      </c>
      <c r="B4894">
        <f>VLOOKUP(C4894,Nomen2!$A$1:$E$34,3,0)</f>
        <v>0</v>
      </c>
      <c r="C4894" s="131">
        <v>27</v>
      </c>
      <c r="D4894" s="130" t="s">
        <v>222</v>
      </c>
      <c r="E4894" s="131">
        <v>12</v>
      </c>
    </row>
    <row r="4895" spans="1:5">
      <c r="A4895" t="str">
        <f>VLOOKUP(C4895,Nomen2!$A$1:$E$34,2,0)</f>
        <v>EURE</v>
      </c>
      <c r="B4895">
        <f>VLOOKUP(C4895,Nomen2!$A$1:$E$34,3,0)</f>
        <v>0</v>
      </c>
      <c r="C4895" s="131">
        <v>27</v>
      </c>
      <c r="D4895" s="130" t="s">
        <v>218</v>
      </c>
      <c r="E4895" s="131">
        <v>12</v>
      </c>
    </row>
    <row r="4896" spans="1:5">
      <c r="A4896" t="str">
        <f>VLOOKUP(C4896,Nomen2!$A$1:$E$34,2,0)</f>
        <v>EURE</v>
      </c>
      <c r="B4896">
        <f>VLOOKUP(C4896,Nomen2!$A$1:$E$34,3,0)</f>
        <v>0</v>
      </c>
      <c r="C4896" s="131">
        <v>27</v>
      </c>
      <c r="D4896" s="130" t="s">
        <v>296</v>
      </c>
      <c r="E4896" s="131">
        <v>12</v>
      </c>
    </row>
    <row r="4897" spans="1:5">
      <c r="A4897" t="str">
        <f>VLOOKUP(C4897,Nomen2!$A$1:$E$34,2,0)</f>
        <v>EURE</v>
      </c>
      <c r="B4897">
        <f>VLOOKUP(C4897,Nomen2!$A$1:$E$34,3,0)</f>
        <v>0</v>
      </c>
      <c r="C4897" s="131">
        <v>27</v>
      </c>
      <c r="D4897" s="130" t="s">
        <v>362</v>
      </c>
      <c r="E4897" s="131">
        <v>12</v>
      </c>
    </row>
    <row r="4898" spans="1:5">
      <c r="A4898" t="str">
        <f>VLOOKUP(C4898,Nomen2!$A$1:$E$34,2,0)</f>
        <v>EURE</v>
      </c>
      <c r="B4898">
        <f>VLOOKUP(C4898,Nomen2!$A$1:$E$34,3,0)</f>
        <v>0</v>
      </c>
      <c r="C4898" s="131">
        <v>27</v>
      </c>
      <c r="D4898" s="130" t="s">
        <v>256</v>
      </c>
      <c r="E4898" s="131">
        <v>11</v>
      </c>
    </row>
    <row r="4899" spans="1:5">
      <c r="A4899" t="str">
        <f>VLOOKUP(C4899,Nomen2!$A$1:$E$34,2,0)</f>
        <v>EURE</v>
      </c>
      <c r="B4899">
        <f>VLOOKUP(C4899,Nomen2!$A$1:$E$34,3,0)</f>
        <v>0</v>
      </c>
      <c r="C4899" s="131">
        <v>27</v>
      </c>
      <c r="D4899" s="130" t="s">
        <v>403</v>
      </c>
      <c r="E4899" s="131">
        <v>11</v>
      </c>
    </row>
    <row r="4900" spans="1:5">
      <c r="A4900" t="str">
        <f>VLOOKUP(C4900,Nomen2!$A$1:$E$34,2,0)</f>
        <v>EURE</v>
      </c>
      <c r="B4900">
        <f>VLOOKUP(C4900,Nomen2!$A$1:$E$34,3,0)</f>
        <v>0</v>
      </c>
      <c r="C4900" s="131">
        <v>27</v>
      </c>
      <c r="D4900" s="130" t="s">
        <v>213</v>
      </c>
      <c r="E4900" s="131">
        <v>11</v>
      </c>
    </row>
    <row r="4901" spans="1:5">
      <c r="A4901" t="str">
        <f>VLOOKUP(C4901,Nomen2!$A$1:$E$34,2,0)</f>
        <v>EURE</v>
      </c>
      <c r="B4901">
        <f>VLOOKUP(C4901,Nomen2!$A$1:$E$34,3,0)</f>
        <v>0</v>
      </c>
      <c r="C4901" s="131">
        <v>27</v>
      </c>
      <c r="D4901" s="130" t="s">
        <v>207</v>
      </c>
      <c r="E4901" s="131">
        <v>11</v>
      </c>
    </row>
    <row r="4902" spans="1:5">
      <c r="A4902" t="str">
        <f>VLOOKUP(C4902,Nomen2!$A$1:$E$34,2,0)</f>
        <v>EURE</v>
      </c>
      <c r="B4902">
        <f>VLOOKUP(C4902,Nomen2!$A$1:$E$34,3,0)</f>
        <v>0</v>
      </c>
      <c r="C4902" s="131">
        <v>27</v>
      </c>
      <c r="D4902" s="130" t="s">
        <v>246</v>
      </c>
      <c r="E4902" s="131">
        <v>11</v>
      </c>
    </row>
    <row r="4903" spans="1:5">
      <c r="A4903" t="str">
        <f>VLOOKUP(C4903,Nomen2!$A$1:$E$34,2,0)</f>
        <v>EURE</v>
      </c>
      <c r="B4903">
        <f>VLOOKUP(C4903,Nomen2!$A$1:$E$34,3,0)</f>
        <v>0</v>
      </c>
      <c r="C4903" s="131">
        <v>27</v>
      </c>
      <c r="D4903" s="130" t="s">
        <v>302</v>
      </c>
      <c r="E4903" s="131">
        <v>11</v>
      </c>
    </row>
    <row r="4904" spans="1:5">
      <c r="A4904" t="str">
        <f>VLOOKUP(C4904,Nomen2!$A$1:$E$34,2,0)</f>
        <v>EURE</v>
      </c>
      <c r="B4904">
        <f>VLOOKUP(C4904,Nomen2!$A$1:$E$34,3,0)</f>
        <v>0</v>
      </c>
      <c r="C4904" s="131">
        <v>27</v>
      </c>
      <c r="D4904" s="130" t="s">
        <v>318</v>
      </c>
      <c r="E4904" s="131">
        <v>11</v>
      </c>
    </row>
    <row r="4905" spans="1:5">
      <c r="A4905" t="str">
        <f>VLOOKUP(C4905,Nomen2!$A$1:$E$34,2,0)</f>
        <v>EURE</v>
      </c>
      <c r="B4905">
        <f>VLOOKUP(C4905,Nomen2!$A$1:$E$34,3,0)</f>
        <v>0</v>
      </c>
      <c r="C4905" s="131">
        <v>27</v>
      </c>
      <c r="D4905" s="130" t="s">
        <v>310</v>
      </c>
      <c r="E4905" s="131">
        <v>11</v>
      </c>
    </row>
    <row r="4906" spans="1:5">
      <c r="A4906" t="str">
        <f>VLOOKUP(C4906,Nomen2!$A$1:$E$34,2,0)</f>
        <v>EURE</v>
      </c>
      <c r="B4906">
        <f>VLOOKUP(C4906,Nomen2!$A$1:$E$34,3,0)</f>
        <v>0</v>
      </c>
      <c r="C4906" s="131">
        <v>27</v>
      </c>
      <c r="D4906" s="130" t="s">
        <v>212</v>
      </c>
      <c r="E4906" s="131">
        <v>10</v>
      </c>
    </row>
    <row r="4907" spans="1:5">
      <c r="A4907" t="str">
        <f>VLOOKUP(C4907,Nomen2!$A$1:$E$34,2,0)</f>
        <v>EURE</v>
      </c>
      <c r="B4907">
        <f>VLOOKUP(C4907,Nomen2!$A$1:$E$34,3,0)</f>
        <v>0</v>
      </c>
      <c r="C4907" s="131">
        <v>27</v>
      </c>
      <c r="D4907" s="130" t="s">
        <v>226</v>
      </c>
      <c r="E4907" s="131">
        <v>10</v>
      </c>
    </row>
    <row r="4908" spans="1:5">
      <c r="A4908" t="str">
        <f>VLOOKUP(C4908,Nomen2!$A$1:$E$34,2,0)</f>
        <v>EURE</v>
      </c>
      <c r="B4908">
        <f>VLOOKUP(C4908,Nomen2!$A$1:$E$34,3,0)</f>
        <v>0</v>
      </c>
      <c r="C4908" s="131">
        <v>27</v>
      </c>
      <c r="D4908" s="130" t="s">
        <v>437</v>
      </c>
      <c r="E4908" s="131">
        <v>10</v>
      </c>
    </row>
    <row r="4909" spans="1:5">
      <c r="A4909" t="str">
        <f>VLOOKUP(C4909,Nomen2!$A$1:$E$34,2,0)</f>
        <v>EURE</v>
      </c>
      <c r="B4909">
        <f>VLOOKUP(C4909,Nomen2!$A$1:$E$34,3,0)</f>
        <v>0</v>
      </c>
      <c r="C4909" s="131">
        <v>27</v>
      </c>
      <c r="D4909" s="130" t="s">
        <v>315</v>
      </c>
      <c r="E4909" s="131">
        <v>10</v>
      </c>
    </row>
    <row r="4910" spans="1:5">
      <c r="A4910" t="str">
        <f>VLOOKUP(C4910,Nomen2!$A$1:$E$34,2,0)</f>
        <v>EURE</v>
      </c>
      <c r="B4910">
        <f>VLOOKUP(C4910,Nomen2!$A$1:$E$34,3,0)</f>
        <v>0</v>
      </c>
      <c r="C4910" s="131">
        <v>27</v>
      </c>
      <c r="D4910" s="130" t="s">
        <v>299</v>
      </c>
      <c r="E4910" s="131">
        <v>10</v>
      </c>
    </row>
    <row r="4911" spans="1:5">
      <c r="A4911" t="str">
        <f>VLOOKUP(C4911,Nomen2!$A$1:$E$34,2,0)</f>
        <v>EURE</v>
      </c>
      <c r="B4911">
        <f>VLOOKUP(C4911,Nomen2!$A$1:$E$34,3,0)</f>
        <v>0</v>
      </c>
      <c r="C4911" s="131">
        <v>27</v>
      </c>
      <c r="D4911" s="130" t="s">
        <v>287</v>
      </c>
      <c r="E4911" s="131">
        <v>10</v>
      </c>
    </row>
    <row r="4912" spans="1:5">
      <c r="A4912" t="str">
        <f>VLOOKUP(C4912,Nomen2!$A$1:$E$34,2,0)</f>
        <v>EURE</v>
      </c>
      <c r="B4912">
        <f>VLOOKUP(C4912,Nomen2!$A$1:$E$34,3,0)</f>
        <v>0</v>
      </c>
      <c r="C4912" s="131">
        <v>27</v>
      </c>
      <c r="D4912" s="130" t="s">
        <v>267</v>
      </c>
      <c r="E4912" s="131">
        <v>10</v>
      </c>
    </row>
    <row r="4913" spans="1:5">
      <c r="A4913" t="str">
        <f>VLOOKUP(C4913,Nomen2!$A$1:$E$34,2,0)</f>
        <v>EURE</v>
      </c>
      <c r="B4913">
        <f>VLOOKUP(C4913,Nomen2!$A$1:$E$34,3,0)</f>
        <v>0</v>
      </c>
      <c r="C4913" s="131">
        <v>27</v>
      </c>
      <c r="D4913" s="130" t="s">
        <v>248</v>
      </c>
      <c r="E4913" s="131">
        <v>10</v>
      </c>
    </row>
    <row r="4914" spans="1:5">
      <c r="A4914" t="str">
        <f>VLOOKUP(C4914,Nomen2!$A$1:$E$34,2,0)</f>
        <v>EURE</v>
      </c>
      <c r="B4914">
        <f>VLOOKUP(C4914,Nomen2!$A$1:$E$34,3,0)</f>
        <v>0</v>
      </c>
      <c r="C4914" s="131">
        <v>27</v>
      </c>
      <c r="D4914" s="130" t="s">
        <v>265</v>
      </c>
      <c r="E4914" s="131">
        <v>9</v>
      </c>
    </row>
    <row r="4915" spans="1:5">
      <c r="A4915" t="str">
        <f>VLOOKUP(C4915,Nomen2!$A$1:$E$34,2,0)</f>
        <v>EURE</v>
      </c>
      <c r="B4915">
        <f>VLOOKUP(C4915,Nomen2!$A$1:$E$34,3,0)</f>
        <v>0</v>
      </c>
      <c r="C4915" s="131">
        <v>27</v>
      </c>
      <c r="D4915" s="130" t="s">
        <v>234</v>
      </c>
      <c r="E4915" s="131">
        <v>9</v>
      </c>
    </row>
    <row r="4916" spans="1:5">
      <c r="A4916" t="str">
        <f>VLOOKUP(C4916,Nomen2!$A$1:$E$34,2,0)</f>
        <v>EURE</v>
      </c>
      <c r="B4916">
        <f>VLOOKUP(C4916,Nomen2!$A$1:$E$34,3,0)</f>
        <v>0</v>
      </c>
      <c r="C4916" s="131">
        <v>27</v>
      </c>
      <c r="D4916" s="130" t="s">
        <v>273</v>
      </c>
      <c r="E4916" s="131">
        <v>9</v>
      </c>
    </row>
    <row r="4917" spans="1:5">
      <c r="A4917" t="str">
        <f>VLOOKUP(C4917,Nomen2!$A$1:$E$34,2,0)</f>
        <v>EURE</v>
      </c>
      <c r="B4917">
        <f>VLOOKUP(C4917,Nomen2!$A$1:$E$34,3,0)</f>
        <v>0</v>
      </c>
      <c r="C4917" s="131">
        <v>27</v>
      </c>
      <c r="D4917" s="130" t="s">
        <v>316</v>
      </c>
      <c r="E4917" s="131">
        <v>9</v>
      </c>
    </row>
    <row r="4918" spans="1:5">
      <c r="A4918" t="str">
        <f>VLOOKUP(C4918,Nomen2!$A$1:$E$34,2,0)</f>
        <v>EURE</v>
      </c>
      <c r="B4918">
        <f>VLOOKUP(C4918,Nomen2!$A$1:$E$34,3,0)</f>
        <v>0</v>
      </c>
      <c r="C4918" s="131">
        <v>27</v>
      </c>
      <c r="D4918" s="130" t="s">
        <v>424</v>
      </c>
      <c r="E4918" s="131">
        <v>8</v>
      </c>
    </row>
    <row r="4919" spans="1:5">
      <c r="A4919" t="str">
        <f>VLOOKUP(C4919,Nomen2!$A$1:$E$34,2,0)</f>
        <v>EURE</v>
      </c>
      <c r="B4919">
        <f>VLOOKUP(C4919,Nomen2!$A$1:$E$34,3,0)</f>
        <v>0</v>
      </c>
      <c r="C4919" s="131">
        <v>27</v>
      </c>
      <c r="D4919" s="130" t="s">
        <v>232</v>
      </c>
      <c r="E4919" s="131">
        <v>8</v>
      </c>
    </row>
    <row r="4920" spans="1:5">
      <c r="A4920" t="str">
        <f>VLOOKUP(C4920,Nomen2!$A$1:$E$34,2,0)</f>
        <v>EURE</v>
      </c>
      <c r="B4920">
        <f>VLOOKUP(C4920,Nomen2!$A$1:$E$34,3,0)</f>
        <v>0</v>
      </c>
      <c r="C4920" s="131">
        <v>27</v>
      </c>
      <c r="D4920" s="130" t="s">
        <v>263</v>
      </c>
      <c r="E4920" s="131">
        <v>8</v>
      </c>
    </row>
    <row r="4921" spans="1:5">
      <c r="A4921" t="str">
        <f>VLOOKUP(C4921,Nomen2!$A$1:$E$34,2,0)</f>
        <v>EURE</v>
      </c>
      <c r="B4921">
        <f>VLOOKUP(C4921,Nomen2!$A$1:$E$34,3,0)</f>
        <v>0</v>
      </c>
      <c r="C4921" s="131">
        <v>27</v>
      </c>
      <c r="D4921" s="130" t="s">
        <v>197</v>
      </c>
      <c r="E4921" s="131">
        <v>8</v>
      </c>
    </row>
    <row r="4922" spans="1:5">
      <c r="A4922" t="str">
        <f>VLOOKUP(C4922,Nomen2!$A$1:$E$34,2,0)</f>
        <v>EURE</v>
      </c>
      <c r="B4922">
        <f>VLOOKUP(C4922,Nomen2!$A$1:$E$34,3,0)</f>
        <v>0</v>
      </c>
      <c r="C4922" s="131">
        <v>27</v>
      </c>
      <c r="D4922" s="130" t="s">
        <v>344</v>
      </c>
      <c r="E4922" s="131">
        <v>8</v>
      </c>
    </row>
    <row r="4923" spans="1:5">
      <c r="A4923" t="str">
        <f>VLOOKUP(C4923,Nomen2!$A$1:$E$34,2,0)</f>
        <v>EURE</v>
      </c>
      <c r="B4923">
        <f>VLOOKUP(C4923,Nomen2!$A$1:$E$34,3,0)</f>
        <v>0</v>
      </c>
      <c r="C4923" s="131">
        <v>27</v>
      </c>
      <c r="D4923" s="130" t="s">
        <v>407</v>
      </c>
      <c r="E4923" s="131">
        <v>8</v>
      </c>
    </row>
    <row r="4924" spans="1:5">
      <c r="A4924" t="str">
        <f>VLOOKUP(C4924,Nomen2!$A$1:$E$34,2,0)</f>
        <v>EURE</v>
      </c>
      <c r="B4924">
        <f>VLOOKUP(C4924,Nomen2!$A$1:$E$34,3,0)</f>
        <v>0</v>
      </c>
      <c r="C4924" s="131">
        <v>27</v>
      </c>
      <c r="D4924" s="130" t="s">
        <v>628</v>
      </c>
      <c r="E4924" s="131">
        <v>8</v>
      </c>
    </row>
    <row r="4925" spans="1:5">
      <c r="A4925" t="str">
        <f>VLOOKUP(C4925,Nomen2!$A$1:$E$34,2,0)</f>
        <v>EURE</v>
      </c>
      <c r="B4925">
        <f>VLOOKUP(C4925,Nomen2!$A$1:$E$34,3,0)</f>
        <v>0</v>
      </c>
      <c r="C4925" s="131">
        <v>27</v>
      </c>
      <c r="D4925" s="130" t="s">
        <v>307</v>
      </c>
      <c r="E4925" s="131">
        <v>8</v>
      </c>
    </row>
    <row r="4926" spans="1:5">
      <c r="A4926" t="str">
        <f>VLOOKUP(C4926,Nomen2!$A$1:$E$34,2,0)</f>
        <v>EURE</v>
      </c>
      <c r="B4926">
        <f>VLOOKUP(C4926,Nomen2!$A$1:$E$34,3,0)</f>
        <v>0</v>
      </c>
      <c r="C4926" s="131">
        <v>27</v>
      </c>
      <c r="D4926" s="130" t="s">
        <v>385</v>
      </c>
      <c r="E4926" s="131">
        <v>8</v>
      </c>
    </row>
    <row r="4927" spans="1:5">
      <c r="A4927" t="str">
        <f>VLOOKUP(C4927,Nomen2!$A$1:$E$34,2,0)</f>
        <v>EURE</v>
      </c>
      <c r="B4927">
        <f>VLOOKUP(C4927,Nomen2!$A$1:$E$34,3,0)</f>
        <v>0</v>
      </c>
      <c r="C4927" s="131">
        <v>27</v>
      </c>
      <c r="D4927" s="130" t="s">
        <v>339</v>
      </c>
      <c r="E4927" s="131">
        <v>7</v>
      </c>
    </row>
    <row r="4928" spans="1:5">
      <c r="A4928" t="str">
        <f>VLOOKUP(C4928,Nomen2!$A$1:$E$34,2,0)</f>
        <v>EURE</v>
      </c>
      <c r="B4928">
        <f>VLOOKUP(C4928,Nomen2!$A$1:$E$34,3,0)</f>
        <v>0</v>
      </c>
      <c r="C4928" s="131">
        <v>27</v>
      </c>
      <c r="D4928" s="130" t="s">
        <v>426</v>
      </c>
      <c r="E4928" s="131">
        <v>7</v>
      </c>
    </row>
    <row r="4929" spans="1:5">
      <c r="A4929" t="str">
        <f>VLOOKUP(C4929,Nomen2!$A$1:$E$34,2,0)</f>
        <v>EURE</v>
      </c>
      <c r="B4929">
        <f>VLOOKUP(C4929,Nomen2!$A$1:$E$34,3,0)</f>
        <v>0</v>
      </c>
      <c r="C4929" s="131">
        <v>27</v>
      </c>
      <c r="D4929" s="130" t="s">
        <v>258</v>
      </c>
      <c r="E4929" s="131">
        <v>7</v>
      </c>
    </row>
    <row r="4930" spans="1:5">
      <c r="A4930" t="str">
        <f>VLOOKUP(C4930,Nomen2!$A$1:$E$34,2,0)</f>
        <v>EURE</v>
      </c>
      <c r="B4930">
        <f>VLOOKUP(C4930,Nomen2!$A$1:$E$34,3,0)</f>
        <v>0</v>
      </c>
      <c r="C4930" s="131">
        <v>27</v>
      </c>
      <c r="D4930" s="130" t="s">
        <v>276</v>
      </c>
      <c r="E4930" s="131">
        <v>7</v>
      </c>
    </row>
    <row r="4931" spans="1:5">
      <c r="A4931" t="str">
        <f>VLOOKUP(C4931,Nomen2!$A$1:$E$34,2,0)</f>
        <v>EURE</v>
      </c>
      <c r="B4931">
        <f>VLOOKUP(C4931,Nomen2!$A$1:$E$34,3,0)</f>
        <v>0</v>
      </c>
      <c r="C4931" s="131">
        <v>27</v>
      </c>
      <c r="D4931" s="130" t="s">
        <v>225</v>
      </c>
      <c r="E4931" s="131">
        <v>7</v>
      </c>
    </row>
    <row r="4932" spans="1:5">
      <c r="A4932" t="str">
        <f>VLOOKUP(C4932,Nomen2!$A$1:$E$34,2,0)</f>
        <v>EURE</v>
      </c>
      <c r="B4932">
        <f>VLOOKUP(C4932,Nomen2!$A$1:$E$34,3,0)</f>
        <v>0</v>
      </c>
      <c r="C4932" s="131">
        <v>27</v>
      </c>
      <c r="D4932" s="130" t="s">
        <v>272</v>
      </c>
      <c r="E4932" s="131">
        <v>7</v>
      </c>
    </row>
    <row r="4933" spans="1:5">
      <c r="A4933" t="str">
        <f>VLOOKUP(C4933,Nomen2!$A$1:$E$34,2,0)</f>
        <v>EURE</v>
      </c>
      <c r="B4933">
        <f>VLOOKUP(C4933,Nomen2!$A$1:$E$34,3,0)</f>
        <v>0</v>
      </c>
      <c r="C4933" s="131">
        <v>27</v>
      </c>
      <c r="D4933" s="130" t="s">
        <v>445</v>
      </c>
      <c r="E4933" s="131">
        <v>7</v>
      </c>
    </row>
    <row r="4934" spans="1:5">
      <c r="A4934" t="str">
        <f>VLOOKUP(C4934,Nomen2!$A$1:$E$34,2,0)</f>
        <v>EURE</v>
      </c>
      <c r="B4934">
        <f>VLOOKUP(C4934,Nomen2!$A$1:$E$34,3,0)</f>
        <v>0</v>
      </c>
      <c r="C4934" s="131">
        <v>27</v>
      </c>
      <c r="D4934" s="130" t="s">
        <v>379</v>
      </c>
      <c r="E4934" s="131">
        <v>7</v>
      </c>
    </row>
    <row r="4935" spans="1:5">
      <c r="A4935" t="str">
        <f>VLOOKUP(C4935,Nomen2!$A$1:$E$34,2,0)</f>
        <v>EURE</v>
      </c>
      <c r="B4935">
        <f>VLOOKUP(C4935,Nomen2!$A$1:$E$34,3,0)</f>
        <v>0</v>
      </c>
      <c r="C4935" s="131">
        <v>27</v>
      </c>
      <c r="D4935" s="130" t="s">
        <v>301</v>
      </c>
      <c r="E4935" s="131">
        <v>7</v>
      </c>
    </row>
    <row r="4936" spans="1:5">
      <c r="A4936" t="str">
        <f>VLOOKUP(C4936,Nomen2!$A$1:$E$34,2,0)</f>
        <v>EURE</v>
      </c>
      <c r="B4936">
        <f>VLOOKUP(C4936,Nomen2!$A$1:$E$34,3,0)</f>
        <v>0</v>
      </c>
      <c r="C4936" s="131">
        <v>27</v>
      </c>
      <c r="D4936" s="130" t="s">
        <v>274</v>
      </c>
      <c r="E4936" s="131">
        <v>7</v>
      </c>
    </row>
    <row r="4937" spans="1:5">
      <c r="A4937" t="str">
        <f>VLOOKUP(C4937,Nomen2!$A$1:$E$34,2,0)</f>
        <v>EURE</v>
      </c>
      <c r="B4937">
        <f>VLOOKUP(C4937,Nomen2!$A$1:$E$34,3,0)</f>
        <v>0</v>
      </c>
      <c r="C4937" s="131">
        <v>27</v>
      </c>
      <c r="D4937" s="130" t="s">
        <v>411</v>
      </c>
      <c r="E4937" s="131">
        <v>7</v>
      </c>
    </row>
    <row r="4938" spans="1:5">
      <c r="A4938" t="str">
        <f>VLOOKUP(C4938,Nomen2!$A$1:$E$34,2,0)</f>
        <v>EURE</v>
      </c>
      <c r="B4938">
        <f>VLOOKUP(C4938,Nomen2!$A$1:$E$34,3,0)</f>
        <v>0</v>
      </c>
      <c r="C4938" s="131">
        <v>27</v>
      </c>
      <c r="D4938" s="130" t="s">
        <v>275</v>
      </c>
      <c r="E4938" s="131">
        <v>7</v>
      </c>
    </row>
    <row r="4939" spans="1:5">
      <c r="A4939" t="str">
        <f>VLOOKUP(C4939,Nomen2!$A$1:$E$34,2,0)</f>
        <v>EURE</v>
      </c>
      <c r="B4939">
        <f>VLOOKUP(C4939,Nomen2!$A$1:$E$34,3,0)</f>
        <v>0</v>
      </c>
      <c r="C4939" s="131">
        <v>27</v>
      </c>
      <c r="D4939" s="130" t="s">
        <v>338</v>
      </c>
      <c r="E4939" s="131">
        <v>7</v>
      </c>
    </row>
    <row r="4940" spans="1:5">
      <c r="A4940" t="str">
        <f>VLOOKUP(C4940,Nomen2!$A$1:$E$34,2,0)</f>
        <v>EURE</v>
      </c>
      <c r="B4940">
        <f>VLOOKUP(C4940,Nomen2!$A$1:$E$34,3,0)</f>
        <v>0</v>
      </c>
      <c r="C4940" s="131">
        <v>27</v>
      </c>
      <c r="D4940" s="130" t="s">
        <v>476</v>
      </c>
      <c r="E4940" s="131">
        <v>6</v>
      </c>
    </row>
    <row r="4941" spans="1:5">
      <c r="A4941" t="str">
        <f>VLOOKUP(C4941,Nomen2!$A$1:$E$34,2,0)</f>
        <v>EURE</v>
      </c>
      <c r="B4941">
        <f>VLOOKUP(C4941,Nomen2!$A$1:$E$34,3,0)</f>
        <v>0</v>
      </c>
      <c r="C4941" s="131">
        <v>27</v>
      </c>
      <c r="D4941" s="130" t="s">
        <v>328</v>
      </c>
      <c r="E4941" s="131">
        <v>6</v>
      </c>
    </row>
    <row r="4942" spans="1:5">
      <c r="A4942" t="str">
        <f>VLOOKUP(C4942,Nomen2!$A$1:$E$34,2,0)</f>
        <v>EURE</v>
      </c>
      <c r="B4942">
        <f>VLOOKUP(C4942,Nomen2!$A$1:$E$34,3,0)</f>
        <v>0</v>
      </c>
      <c r="C4942" s="131">
        <v>27</v>
      </c>
      <c r="D4942" s="130" t="s">
        <v>237</v>
      </c>
      <c r="E4942" s="131">
        <v>6</v>
      </c>
    </row>
    <row r="4943" spans="1:5">
      <c r="A4943" t="str">
        <f>VLOOKUP(C4943,Nomen2!$A$1:$E$34,2,0)</f>
        <v>EURE</v>
      </c>
      <c r="B4943">
        <f>VLOOKUP(C4943,Nomen2!$A$1:$E$34,3,0)</f>
        <v>0</v>
      </c>
      <c r="C4943" s="131">
        <v>27</v>
      </c>
      <c r="D4943" s="130" t="s">
        <v>311</v>
      </c>
      <c r="E4943" s="131">
        <v>6</v>
      </c>
    </row>
    <row r="4944" spans="1:5">
      <c r="A4944" t="str">
        <f>VLOOKUP(C4944,Nomen2!$A$1:$E$34,2,0)</f>
        <v>EURE</v>
      </c>
      <c r="B4944">
        <f>VLOOKUP(C4944,Nomen2!$A$1:$E$34,3,0)</f>
        <v>0</v>
      </c>
      <c r="C4944" s="131">
        <v>27</v>
      </c>
      <c r="D4944" s="130" t="s">
        <v>312</v>
      </c>
      <c r="E4944" s="131">
        <v>6</v>
      </c>
    </row>
    <row r="4945" spans="1:5">
      <c r="A4945" t="str">
        <f>VLOOKUP(C4945,Nomen2!$A$1:$E$34,2,0)</f>
        <v>EURE</v>
      </c>
      <c r="B4945">
        <f>VLOOKUP(C4945,Nomen2!$A$1:$E$34,3,0)</f>
        <v>0</v>
      </c>
      <c r="C4945" s="131">
        <v>27</v>
      </c>
      <c r="D4945" s="130" t="s">
        <v>239</v>
      </c>
      <c r="E4945" s="131">
        <v>6</v>
      </c>
    </row>
    <row r="4946" spans="1:5">
      <c r="A4946" t="str">
        <f>VLOOKUP(C4946,Nomen2!$A$1:$E$34,2,0)</f>
        <v>EURE</v>
      </c>
      <c r="B4946">
        <f>VLOOKUP(C4946,Nomen2!$A$1:$E$34,3,0)</f>
        <v>0</v>
      </c>
      <c r="C4946" s="131">
        <v>27</v>
      </c>
      <c r="D4946" s="130" t="s">
        <v>270</v>
      </c>
      <c r="E4946" s="131">
        <v>6</v>
      </c>
    </row>
    <row r="4947" spans="1:5">
      <c r="A4947" t="str">
        <f>VLOOKUP(C4947,Nomen2!$A$1:$E$34,2,0)</f>
        <v>EURE</v>
      </c>
      <c r="B4947">
        <f>VLOOKUP(C4947,Nomen2!$A$1:$E$34,3,0)</f>
        <v>0</v>
      </c>
      <c r="C4947" s="131">
        <v>27</v>
      </c>
      <c r="D4947" s="130" t="s">
        <v>235</v>
      </c>
      <c r="E4947" s="131">
        <v>6</v>
      </c>
    </row>
    <row r="4948" spans="1:5">
      <c r="A4948" t="str">
        <f>VLOOKUP(C4948,Nomen2!$A$1:$E$34,2,0)</f>
        <v>EURE</v>
      </c>
      <c r="B4948">
        <f>VLOOKUP(C4948,Nomen2!$A$1:$E$34,3,0)</f>
        <v>0</v>
      </c>
      <c r="C4948" s="131">
        <v>27</v>
      </c>
      <c r="D4948" s="130" t="s">
        <v>202</v>
      </c>
      <c r="E4948" s="131">
        <v>6</v>
      </c>
    </row>
    <row r="4949" spans="1:5">
      <c r="A4949" t="str">
        <f>VLOOKUP(C4949,Nomen2!$A$1:$E$34,2,0)</f>
        <v>EURE</v>
      </c>
      <c r="B4949">
        <f>VLOOKUP(C4949,Nomen2!$A$1:$E$34,3,0)</f>
        <v>0</v>
      </c>
      <c r="C4949" s="131">
        <v>27</v>
      </c>
      <c r="D4949" s="130" t="s">
        <v>351</v>
      </c>
      <c r="E4949" s="131">
        <v>6</v>
      </c>
    </row>
    <row r="4950" spans="1:5">
      <c r="A4950" t="str">
        <f>VLOOKUP(C4950,Nomen2!$A$1:$E$34,2,0)</f>
        <v>EURE</v>
      </c>
      <c r="B4950">
        <f>VLOOKUP(C4950,Nomen2!$A$1:$E$34,3,0)</f>
        <v>0</v>
      </c>
      <c r="C4950" s="131">
        <v>27</v>
      </c>
      <c r="D4950" s="130" t="s">
        <v>278</v>
      </c>
      <c r="E4950" s="131">
        <v>6</v>
      </c>
    </row>
    <row r="4951" spans="1:5">
      <c r="A4951" t="str">
        <f>VLOOKUP(C4951,Nomen2!$A$1:$E$34,2,0)</f>
        <v>EURE</v>
      </c>
      <c r="B4951">
        <f>VLOOKUP(C4951,Nomen2!$A$1:$E$34,3,0)</f>
        <v>0</v>
      </c>
      <c r="C4951" s="131">
        <v>27</v>
      </c>
      <c r="D4951" s="130" t="s">
        <v>279</v>
      </c>
      <c r="E4951" s="131">
        <v>6</v>
      </c>
    </row>
    <row r="4952" spans="1:5">
      <c r="A4952" t="str">
        <f>VLOOKUP(C4952,Nomen2!$A$1:$E$34,2,0)</f>
        <v>EURE</v>
      </c>
      <c r="B4952">
        <f>VLOOKUP(C4952,Nomen2!$A$1:$E$34,3,0)</f>
        <v>0</v>
      </c>
      <c r="C4952" s="131">
        <v>27</v>
      </c>
      <c r="D4952" s="130" t="s">
        <v>300</v>
      </c>
      <c r="E4952" s="131">
        <v>6</v>
      </c>
    </row>
    <row r="4953" spans="1:5">
      <c r="A4953" t="str">
        <f>VLOOKUP(C4953,Nomen2!$A$1:$E$34,2,0)</f>
        <v>EURE</v>
      </c>
      <c r="B4953">
        <f>VLOOKUP(C4953,Nomen2!$A$1:$E$34,3,0)</f>
        <v>0</v>
      </c>
      <c r="C4953" s="131">
        <v>27</v>
      </c>
      <c r="D4953" s="130" t="s">
        <v>281</v>
      </c>
      <c r="E4953" s="131">
        <v>6</v>
      </c>
    </row>
    <row r="4954" spans="1:5">
      <c r="A4954" t="str">
        <f>VLOOKUP(C4954,Nomen2!$A$1:$E$34,2,0)</f>
        <v>EURE</v>
      </c>
      <c r="B4954">
        <f>VLOOKUP(C4954,Nomen2!$A$1:$E$34,3,0)</f>
        <v>0</v>
      </c>
      <c r="C4954" s="131">
        <v>27</v>
      </c>
      <c r="D4954" s="130" t="s">
        <v>266</v>
      </c>
      <c r="E4954" s="131">
        <v>6</v>
      </c>
    </row>
    <row r="4955" spans="1:5">
      <c r="A4955" t="str">
        <f>VLOOKUP(C4955,Nomen2!$A$1:$E$34,2,0)</f>
        <v>EURE</v>
      </c>
      <c r="B4955">
        <f>VLOOKUP(C4955,Nomen2!$A$1:$E$34,3,0)</f>
        <v>0</v>
      </c>
      <c r="C4955" s="131">
        <v>27</v>
      </c>
      <c r="D4955" s="130" t="s">
        <v>460</v>
      </c>
      <c r="E4955" s="131">
        <v>6</v>
      </c>
    </row>
    <row r="4956" spans="1:5">
      <c r="A4956" t="str">
        <f>VLOOKUP(C4956,Nomen2!$A$1:$E$34,2,0)</f>
        <v>EURE</v>
      </c>
      <c r="B4956">
        <f>VLOOKUP(C4956,Nomen2!$A$1:$E$34,3,0)</f>
        <v>0</v>
      </c>
      <c r="C4956" s="131">
        <v>27</v>
      </c>
      <c r="D4956" s="130" t="s">
        <v>205</v>
      </c>
      <c r="E4956" s="131">
        <v>6</v>
      </c>
    </row>
    <row r="4957" spans="1:5">
      <c r="A4957" t="str">
        <f>VLOOKUP(C4957,Nomen2!$A$1:$E$34,2,0)</f>
        <v>EURE</v>
      </c>
      <c r="B4957">
        <f>VLOOKUP(C4957,Nomen2!$A$1:$E$34,3,0)</f>
        <v>0</v>
      </c>
      <c r="C4957" s="131">
        <v>27</v>
      </c>
      <c r="D4957" s="130" t="s">
        <v>412</v>
      </c>
      <c r="E4957" s="131">
        <v>6</v>
      </c>
    </row>
    <row r="4958" spans="1:5">
      <c r="A4958" t="str">
        <f>VLOOKUP(C4958,Nomen2!$A$1:$E$34,2,0)</f>
        <v>EURE</v>
      </c>
      <c r="B4958">
        <f>VLOOKUP(C4958,Nomen2!$A$1:$E$34,3,0)</f>
        <v>0</v>
      </c>
      <c r="C4958" s="131">
        <v>27</v>
      </c>
      <c r="D4958" s="130" t="s">
        <v>320</v>
      </c>
      <c r="E4958" s="131">
        <v>6</v>
      </c>
    </row>
    <row r="4959" spans="1:5">
      <c r="A4959" t="str">
        <f>VLOOKUP(C4959,Nomen2!$A$1:$E$34,2,0)</f>
        <v>EURE</v>
      </c>
      <c r="B4959">
        <f>VLOOKUP(C4959,Nomen2!$A$1:$E$34,3,0)</f>
        <v>0</v>
      </c>
      <c r="C4959" s="131">
        <v>27</v>
      </c>
      <c r="D4959" s="130" t="s">
        <v>257</v>
      </c>
      <c r="E4959" s="131">
        <v>5</v>
      </c>
    </row>
    <row r="4960" spans="1:5">
      <c r="A4960" t="str">
        <f>VLOOKUP(C4960,Nomen2!$A$1:$E$34,2,0)</f>
        <v>EURE</v>
      </c>
      <c r="B4960">
        <f>VLOOKUP(C4960,Nomen2!$A$1:$E$34,3,0)</f>
        <v>0</v>
      </c>
      <c r="C4960" s="131">
        <v>27</v>
      </c>
      <c r="D4960" s="130" t="s">
        <v>293</v>
      </c>
      <c r="E4960" s="131">
        <v>5</v>
      </c>
    </row>
    <row r="4961" spans="1:5">
      <c r="A4961" t="str">
        <f>VLOOKUP(C4961,Nomen2!$A$1:$E$34,2,0)</f>
        <v>EURE</v>
      </c>
      <c r="B4961">
        <f>VLOOKUP(C4961,Nomen2!$A$1:$E$34,3,0)</f>
        <v>0</v>
      </c>
      <c r="C4961" s="131">
        <v>27</v>
      </c>
      <c r="D4961" s="130" t="s">
        <v>208</v>
      </c>
      <c r="E4961" s="131">
        <v>5</v>
      </c>
    </row>
    <row r="4962" spans="1:5">
      <c r="A4962" t="str">
        <f>VLOOKUP(C4962,Nomen2!$A$1:$E$34,2,0)</f>
        <v>EURE</v>
      </c>
      <c r="B4962">
        <f>VLOOKUP(C4962,Nomen2!$A$1:$E$34,3,0)</f>
        <v>0</v>
      </c>
      <c r="C4962" s="131">
        <v>27</v>
      </c>
      <c r="D4962" s="130" t="s">
        <v>236</v>
      </c>
      <c r="E4962" s="131">
        <v>5</v>
      </c>
    </row>
    <row r="4963" spans="1:5">
      <c r="A4963" t="str">
        <f>VLOOKUP(C4963,Nomen2!$A$1:$E$34,2,0)</f>
        <v>EURE</v>
      </c>
      <c r="B4963">
        <f>VLOOKUP(C4963,Nomen2!$A$1:$E$34,3,0)</f>
        <v>0</v>
      </c>
      <c r="C4963" s="131">
        <v>27</v>
      </c>
      <c r="D4963" s="130" t="s">
        <v>260</v>
      </c>
      <c r="E4963" s="131">
        <v>5</v>
      </c>
    </row>
    <row r="4964" spans="1:5">
      <c r="A4964" t="str">
        <f>VLOOKUP(C4964,Nomen2!$A$1:$E$34,2,0)</f>
        <v>EURE</v>
      </c>
      <c r="B4964">
        <f>VLOOKUP(C4964,Nomen2!$A$1:$E$34,3,0)</f>
        <v>0</v>
      </c>
      <c r="C4964" s="131">
        <v>27</v>
      </c>
      <c r="D4964" s="130" t="s">
        <v>280</v>
      </c>
      <c r="E4964" s="131">
        <v>5</v>
      </c>
    </row>
    <row r="4965" spans="1:5">
      <c r="A4965" t="str">
        <f>VLOOKUP(C4965,Nomen2!$A$1:$E$34,2,0)</f>
        <v>EURE</v>
      </c>
      <c r="B4965">
        <f>VLOOKUP(C4965,Nomen2!$A$1:$E$34,3,0)</f>
        <v>0</v>
      </c>
      <c r="C4965" s="131">
        <v>27</v>
      </c>
      <c r="D4965" s="130" t="s">
        <v>533</v>
      </c>
      <c r="E4965" s="131">
        <v>5</v>
      </c>
    </row>
    <row r="4966" spans="1:5">
      <c r="A4966" t="str">
        <f>VLOOKUP(C4966,Nomen2!$A$1:$E$34,2,0)</f>
        <v>EURE</v>
      </c>
      <c r="B4966">
        <f>VLOOKUP(C4966,Nomen2!$A$1:$E$34,3,0)</f>
        <v>0</v>
      </c>
      <c r="C4966" s="131">
        <v>27</v>
      </c>
      <c r="D4966" s="130" t="s">
        <v>391</v>
      </c>
      <c r="E4966" s="131">
        <v>5</v>
      </c>
    </row>
    <row r="4967" spans="1:5">
      <c r="A4967" t="str">
        <f>VLOOKUP(C4967,Nomen2!$A$1:$E$34,2,0)</f>
        <v>EURE</v>
      </c>
      <c r="B4967">
        <f>VLOOKUP(C4967,Nomen2!$A$1:$E$34,3,0)</f>
        <v>0</v>
      </c>
      <c r="C4967" s="131">
        <v>27</v>
      </c>
      <c r="D4967" s="130" t="s">
        <v>325</v>
      </c>
      <c r="E4967" s="131">
        <v>5</v>
      </c>
    </row>
    <row r="4968" spans="1:5">
      <c r="A4968" t="str">
        <f>VLOOKUP(C4968,Nomen2!$A$1:$E$34,2,0)</f>
        <v>EURE</v>
      </c>
      <c r="B4968">
        <f>VLOOKUP(C4968,Nomen2!$A$1:$E$34,3,0)</f>
        <v>0</v>
      </c>
      <c r="C4968" s="131">
        <v>27</v>
      </c>
      <c r="D4968" s="130" t="s">
        <v>366</v>
      </c>
      <c r="E4968" s="131">
        <v>4</v>
      </c>
    </row>
    <row r="4969" spans="1:5">
      <c r="A4969" t="str">
        <f>VLOOKUP(C4969,Nomen2!$A$1:$E$34,2,0)</f>
        <v>EURE</v>
      </c>
      <c r="B4969">
        <f>VLOOKUP(C4969,Nomen2!$A$1:$E$34,3,0)</f>
        <v>0</v>
      </c>
      <c r="C4969" s="131">
        <v>27</v>
      </c>
      <c r="D4969" s="130" t="s">
        <v>427</v>
      </c>
      <c r="E4969" s="131">
        <v>4</v>
      </c>
    </row>
    <row r="4970" spans="1:5">
      <c r="A4970" t="str">
        <f>VLOOKUP(C4970,Nomen2!$A$1:$E$34,2,0)</f>
        <v>EURE</v>
      </c>
      <c r="B4970">
        <f>VLOOKUP(C4970,Nomen2!$A$1:$E$34,3,0)</f>
        <v>0</v>
      </c>
      <c r="C4970" s="131">
        <v>27</v>
      </c>
      <c r="D4970" s="130" t="s">
        <v>343</v>
      </c>
      <c r="E4970" s="131">
        <v>4</v>
      </c>
    </row>
    <row r="4971" spans="1:5">
      <c r="A4971" t="str">
        <f>VLOOKUP(C4971,Nomen2!$A$1:$E$34,2,0)</f>
        <v>EURE</v>
      </c>
      <c r="B4971">
        <f>VLOOKUP(C4971,Nomen2!$A$1:$E$34,3,0)</f>
        <v>0</v>
      </c>
      <c r="C4971" s="131">
        <v>27</v>
      </c>
      <c r="D4971" s="130" t="s">
        <v>306</v>
      </c>
      <c r="E4971" s="131">
        <v>4</v>
      </c>
    </row>
    <row r="4972" spans="1:5">
      <c r="A4972" t="str">
        <f>VLOOKUP(C4972,Nomen2!$A$1:$E$34,2,0)</f>
        <v>EURE</v>
      </c>
      <c r="B4972">
        <f>VLOOKUP(C4972,Nomen2!$A$1:$E$34,3,0)</f>
        <v>0</v>
      </c>
      <c r="C4972" s="131">
        <v>27</v>
      </c>
      <c r="D4972" s="130" t="s">
        <v>434</v>
      </c>
      <c r="E4972" s="131">
        <v>4</v>
      </c>
    </row>
    <row r="4973" spans="1:5">
      <c r="A4973" t="str">
        <f>VLOOKUP(C4973,Nomen2!$A$1:$E$34,2,0)</f>
        <v>EURE</v>
      </c>
      <c r="B4973">
        <f>VLOOKUP(C4973,Nomen2!$A$1:$E$34,3,0)</f>
        <v>0</v>
      </c>
      <c r="C4973" s="131">
        <v>27</v>
      </c>
      <c r="D4973" s="130" t="s">
        <v>496</v>
      </c>
      <c r="E4973" s="131">
        <v>4</v>
      </c>
    </row>
    <row r="4974" spans="1:5">
      <c r="A4974" t="str">
        <f>VLOOKUP(C4974,Nomen2!$A$1:$E$34,2,0)</f>
        <v>EURE</v>
      </c>
      <c r="B4974">
        <f>VLOOKUP(C4974,Nomen2!$A$1:$E$34,3,0)</f>
        <v>0</v>
      </c>
      <c r="C4974" s="131">
        <v>27</v>
      </c>
      <c r="D4974" s="130" t="s">
        <v>498</v>
      </c>
      <c r="E4974" s="131">
        <v>4</v>
      </c>
    </row>
    <row r="4975" spans="1:5">
      <c r="A4975" t="str">
        <f>VLOOKUP(C4975,Nomen2!$A$1:$E$34,2,0)</f>
        <v>EURE</v>
      </c>
      <c r="B4975">
        <f>VLOOKUP(C4975,Nomen2!$A$1:$E$34,3,0)</f>
        <v>0</v>
      </c>
      <c r="C4975" s="131">
        <v>27</v>
      </c>
      <c r="D4975" s="130" t="s">
        <v>285</v>
      </c>
      <c r="E4975" s="131">
        <v>4</v>
      </c>
    </row>
    <row r="4976" spans="1:5">
      <c r="A4976" t="str">
        <f>VLOOKUP(C4976,Nomen2!$A$1:$E$34,2,0)</f>
        <v>EURE</v>
      </c>
      <c r="B4976">
        <f>VLOOKUP(C4976,Nomen2!$A$1:$E$34,3,0)</f>
        <v>0</v>
      </c>
      <c r="C4976" s="131">
        <v>27</v>
      </c>
      <c r="D4976" s="130" t="s">
        <v>271</v>
      </c>
      <c r="E4976" s="131">
        <v>4</v>
      </c>
    </row>
    <row r="4977" spans="1:5">
      <c r="A4977" t="str">
        <f>VLOOKUP(C4977,Nomen2!$A$1:$E$34,2,0)</f>
        <v>EURE</v>
      </c>
      <c r="B4977">
        <f>VLOOKUP(C4977,Nomen2!$A$1:$E$34,3,0)</f>
        <v>0</v>
      </c>
      <c r="C4977" s="131">
        <v>27</v>
      </c>
      <c r="D4977" s="130" t="s">
        <v>352</v>
      </c>
      <c r="E4977" s="131">
        <v>4</v>
      </c>
    </row>
    <row r="4978" spans="1:5">
      <c r="A4978" t="str">
        <f>VLOOKUP(C4978,Nomen2!$A$1:$E$34,2,0)</f>
        <v>EURE</v>
      </c>
      <c r="B4978">
        <f>VLOOKUP(C4978,Nomen2!$A$1:$E$34,3,0)</f>
        <v>0</v>
      </c>
      <c r="C4978" s="131">
        <v>27</v>
      </c>
      <c r="D4978" s="130" t="s">
        <v>242</v>
      </c>
      <c r="E4978" s="131">
        <v>4</v>
      </c>
    </row>
    <row r="4979" spans="1:5">
      <c r="A4979" t="str">
        <f>VLOOKUP(C4979,Nomen2!$A$1:$E$34,2,0)</f>
        <v>EURE</v>
      </c>
      <c r="B4979">
        <f>VLOOKUP(C4979,Nomen2!$A$1:$E$34,3,0)</f>
        <v>0</v>
      </c>
      <c r="C4979" s="131">
        <v>27</v>
      </c>
      <c r="D4979" s="130" t="s">
        <v>382</v>
      </c>
      <c r="E4979" s="131">
        <v>4</v>
      </c>
    </row>
    <row r="4980" spans="1:5">
      <c r="A4980" t="str">
        <f>VLOOKUP(C4980,Nomen2!$A$1:$E$34,2,0)</f>
        <v>EURE</v>
      </c>
      <c r="B4980">
        <f>VLOOKUP(C4980,Nomen2!$A$1:$E$34,3,0)</f>
        <v>0</v>
      </c>
      <c r="C4980" s="131">
        <v>27</v>
      </c>
      <c r="D4980" s="130" t="s">
        <v>383</v>
      </c>
      <c r="E4980" s="131">
        <v>4</v>
      </c>
    </row>
    <row r="4981" spans="1:5">
      <c r="A4981" t="str">
        <f>VLOOKUP(C4981,Nomen2!$A$1:$E$34,2,0)</f>
        <v>EURE</v>
      </c>
      <c r="B4981">
        <f>VLOOKUP(C4981,Nomen2!$A$1:$E$34,3,0)</f>
        <v>0</v>
      </c>
      <c r="C4981" s="131">
        <v>27</v>
      </c>
      <c r="D4981" s="130" t="s">
        <v>384</v>
      </c>
      <c r="E4981" s="131">
        <v>4</v>
      </c>
    </row>
    <row r="4982" spans="1:5">
      <c r="A4982" t="str">
        <f>VLOOKUP(C4982,Nomen2!$A$1:$E$34,2,0)</f>
        <v>EURE</v>
      </c>
      <c r="B4982">
        <f>VLOOKUP(C4982,Nomen2!$A$1:$E$34,3,0)</f>
        <v>0</v>
      </c>
      <c r="C4982" s="131">
        <v>27</v>
      </c>
      <c r="D4982" s="130" t="s">
        <v>284</v>
      </c>
      <c r="E4982" s="131">
        <v>4</v>
      </c>
    </row>
    <row r="4983" spans="1:5">
      <c r="A4983" t="str">
        <f>VLOOKUP(C4983,Nomen2!$A$1:$E$34,2,0)</f>
        <v>EURE</v>
      </c>
      <c r="B4983">
        <f>VLOOKUP(C4983,Nomen2!$A$1:$E$34,3,0)</f>
        <v>0</v>
      </c>
      <c r="C4983" s="131">
        <v>27</v>
      </c>
      <c r="D4983" s="130" t="s">
        <v>466</v>
      </c>
      <c r="E4983" s="131">
        <v>4</v>
      </c>
    </row>
    <row r="4984" spans="1:5">
      <c r="A4984" t="str">
        <f>VLOOKUP(C4984,Nomen2!$A$1:$E$34,2,0)</f>
        <v>EURE</v>
      </c>
      <c r="B4984">
        <f>VLOOKUP(C4984,Nomen2!$A$1:$E$34,3,0)</f>
        <v>0</v>
      </c>
      <c r="C4984" s="131">
        <v>27</v>
      </c>
      <c r="D4984" s="130" t="s">
        <v>298</v>
      </c>
      <c r="E4984" s="131">
        <v>4</v>
      </c>
    </row>
    <row r="4985" spans="1:5">
      <c r="A4985" t="str">
        <f>VLOOKUP(C4985,Nomen2!$A$1:$E$34,2,0)</f>
        <v>EURE</v>
      </c>
      <c r="B4985">
        <f>VLOOKUP(C4985,Nomen2!$A$1:$E$34,3,0)</f>
        <v>0</v>
      </c>
      <c r="C4985" s="131">
        <v>27</v>
      </c>
      <c r="D4985" s="130" t="s">
        <v>361</v>
      </c>
      <c r="E4985" s="131">
        <v>4</v>
      </c>
    </row>
    <row r="4986" spans="1:5">
      <c r="A4986" t="str">
        <f>VLOOKUP(C4986,Nomen2!$A$1:$E$34,2,0)</f>
        <v>EURE</v>
      </c>
      <c r="B4986">
        <f>VLOOKUP(C4986,Nomen2!$A$1:$E$34,3,0)</f>
        <v>0</v>
      </c>
      <c r="C4986" s="131">
        <v>27</v>
      </c>
      <c r="D4986" s="130" t="s">
        <v>337</v>
      </c>
      <c r="E4986" s="131">
        <v>4</v>
      </c>
    </row>
    <row r="4987" spans="1:5">
      <c r="A4987" t="str">
        <f>VLOOKUP(C4987,Nomen2!$A$1:$E$34,2,0)</f>
        <v>EURE</v>
      </c>
      <c r="B4987">
        <f>VLOOKUP(C4987,Nomen2!$A$1:$E$34,3,0)</f>
        <v>0</v>
      </c>
      <c r="C4987" s="131">
        <v>27</v>
      </c>
      <c r="D4987" s="130" t="s">
        <v>396</v>
      </c>
      <c r="E4987" s="131">
        <v>4</v>
      </c>
    </row>
    <row r="4988" spans="1:5">
      <c r="A4988" t="str">
        <f>VLOOKUP(C4988,Nomen2!$A$1:$E$34,2,0)</f>
        <v>EURE</v>
      </c>
      <c r="B4988">
        <f>VLOOKUP(C4988,Nomen2!$A$1:$E$34,3,0)</f>
        <v>0</v>
      </c>
      <c r="C4988" s="131">
        <v>27</v>
      </c>
      <c r="D4988" s="130" t="s">
        <v>474</v>
      </c>
      <c r="E4988" s="131">
        <v>3</v>
      </c>
    </row>
    <row r="4989" spans="1:5">
      <c r="A4989" t="str">
        <f>VLOOKUP(C4989,Nomen2!$A$1:$E$34,2,0)</f>
        <v>EURE</v>
      </c>
      <c r="B4989">
        <f>VLOOKUP(C4989,Nomen2!$A$1:$E$34,3,0)</f>
        <v>0</v>
      </c>
      <c r="C4989" s="131">
        <v>27</v>
      </c>
      <c r="D4989" s="130" t="s">
        <v>652</v>
      </c>
      <c r="E4989" s="131">
        <v>3</v>
      </c>
    </row>
    <row r="4990" spans="1:5">
      <c r="A4990" t="str">
        <f>VLOOKUP(C4990,Nomen2!$A$1:$E$34,2,0)</f>
        <v>EURE</v>
      </c>
      <c r="B4990">
        <f>VLOOKUP(C4990,Nomen2!$A$1:$E$34,3,0)</f>
        <v>0</v>
      </c>
      <c r="C4990" s="131">
        <v>27</v>
      </c>
      <c r="D4990" s="130" t="s">
        <v>341</v>
      </c>
      <c r="E4990" s="131">
        <v>3</v>
      </c>
    </row>
    <row r="4991" spans="1:5">
      <c r="A4991" t="str">
        <f>VLOOKUP(C4991,Nomen2!$A$1:$E$34,2,0)</f>
        <v>EURE</v>
      </c>
      <c r="B4991">
        <f>VLOOKUP(C4991,Nomen2!$A$1:$E$34,3,0)</f>
        <v>0</v>
      </c>
      <c r="C4991" s="131">
        <v>27</v>
      </c>
      <c r="D4991" s="130" t="s">
        <v>321</v>
      </c>
      <c r="E4991" s="131">
        <v>3</v>
      </c>
    </row>
    <row r="4992" spans="1:5">
      <c r="A4992" t="str">
        <f>VLOOKUP(C4992,Nomen2!$A$1:$E$34,2,0)</f>
        <v>EURE</v>
      </c>
      <c r="B4992">
        <f>VLOOKUP(C4992,Nomen2!$A$1:$E$34,3,0)</f>
        <v>0</v>
      </c>
      <c r="C4992" s="131">
        <v>27</v>
      </c>
      <c r="D4992" s="130" t="s">
        <v>487</v>
      </c>
      <c r="E4992" s="131">
        <v>3</v>
      </c>
    </row>
    <row r="4993" spans="1:5">
      <c r="A4993" t="str">
        <f>VLOOKUP(C4993,Nomen2!$A$1:$E$34,2,0)</f>
        <v>EURE</v>
      </c>
      <c r="B4993">
        <f>VLOOKUP(C4993,Nomen2!$A$1:$E$34,3,0)</f>
        <v>0</v>
      </c>
      <c r="C4993" s="131">
        <v>27</v>
      </c>
      <c r="D4993" s="130" t="s">
        <v>400</v>
      </c>
      <c r="E4993" s="131">
        <v>3</v>
      </c>
    </row>
    <row r="4994" spans="1:5">
      <c r="A4994" t="str">
        <f>VLOOKUP(C4994,Nomen2!$A$1:$E$34,2,0)</f>
        <v>EURE</v>
      </c>
      <c r="B4994">
        <f>VLOOKUP(C4994,Nomen2!$A$1:$E$34,3,0)</f>
        <v>0</v>
      </c>
      <c r="C4994" s="131">
        <v>27</v>
      </c>
      <c r="D4994" s="130" t="s">
        <v>369</v>
      </c>
      <c r="E4994" s="131">
        <v>3</v>
      </c>
    </row>
    <row r="4995" spans="1:5">
      <c r="A4995" t="str">
        <f>VLOOKUP(C4995,Nomen2!$A$1:$E$34,2,0)</f>
        <v>EURE</v>
      </c>
      <c r="B4995">
        <f>VLOOKUP(C4995,Nomen2!$A$1:$E$34,3,0)</f>
        <v>0</v>
      </c>
      <c r="C4995" s="131">
        <v>27</v>
      </c>
      <c r="D4995" s="130" t="s">
        <v>342</v>
      </c>
      <c r="E4995" s="131">
        <v>3</v>
      </c>
    </row>
    <row r="4996" spans="1:5">
      <c r="A4996" t="str">
        <f>VLOOKUP(C4996,Nomen2!$A$1:$E$34,2,0)</f>
        <v>EURE</v>
      </c>
      <c r="B4996">
        <f>VLOOKUP(C4996,Nomen2!$A$1:$E$34,3,0)</f>
        <v>0</v>
      </c>
      <c r="C4996" s="131">
        <v>27</v>
      </c>
      <c r="D4996" s="130" t="s">
        <v>313</v>
      </c>
      <c r="E4996" s="131">
        <v>3</v>
      </c>
    </row>
    <row r="4997" spans="1:5">
      <c r="A4997" t="str">
        <f>VLOOKUP(C4997,Nomen2!$A$1:$E$34,2,0)</f>
        <v>EURE</v>
      </c>
      <c r="B4997">
        <f>VLOOKUP(C4997,Nomen2!$A$1:$E$34,3,0)</f>
        <v>0</v>
      </c>
      <c r="C4997" s="131">
        <v>27</v>
      </c>
      <c r="D4997" s="130" t="s">
        <v>322</v>
      </c>
      <c r="E4997" s="131">
        <v>3</v>
      </c>
    </row>
    <row r="4998" spans="1:5">
      <c r="A4998" t="str">
        <f>VLOOKUP(C4998,Nomen2!$A$1:$E$34,2,0)</f>
        <v>EURE</v>
      </c>
      <c r="B4998">
        <f>VLOOKUP(C4998,Nomen2!$A$1:$E$34,3,0)</f>
        <v>0</v>
      </c>
      <c r="C4998" s="131">
        <v>27</v>
      </c>
      <c r="D4998" s="130" t="s">
        <v>245</v>
      </c>
      <c r="E4998" s="131">
        <v>3</v>
      </c>
    </row>
    <row r="4999" spans="1:5">
      <c r="A4999" t="str">
        <f>VLOOKUP(C4999,Nomen2!$A$1:$E$34,2,0)</f>
        <v>EURE</v>
      </c>
      <c r="B4999">
        <f>VLOOKUP(C4999,Nomen2!$A$1:$E$34,3,0)</f>
        <v>0</v>
      </c>
      <c r="C4999" s="131">
        <v>27</v>
      </c>
      <c r="D4999" s="130" t="s">
        <v>436</v>
      </c>
      <c r="E4999" s="131">
        <v>3</v>
      </c>
    </row>
    <row r="5000" spans="1:5">
      <c r="A5000" t="str">
        <f>VLOOKUP(C5000,Nomen2!$A$1:$E$34,2,0)</f>
        <v>EURE</v>
      </c>
      <c r="B5000">
        <f>VLOOKUP(C5000,Nomen2!$A$1:$E$34,3,0)</f>
        <v>0</v>
      </c>
      <c r="C5000" s="131">
        <v>27</v>
      </c>
      <c r="D5000" s="130" t="s">
        <v>331</v>
      </c>
      <c r="E5000" s="131">
        <v>3</v>
      </c>
    </row>
    <row r="5001" spans="1:5">
      <c r="A5001" t="str">
        <f>VLOOKUP(C5001,Nomen2!$A$1:$E$34,2,0)</f>
        <v>EURE</v>
      </c>
      <c r="B5001">
        <f>VLOOKUP(C5001,Nomen2!$A$1:$E$34,3,0)</f>
        <v>0</v>
      </c>
      <c r="C5001" s="131">
        <v>27</v>
      </c>
      <c r="D5001" s="130" t="s">
        <v>333</v>
      </c>
      <c r="E5001" s="131">
        <v>3</v>
      </c>
    </row>
    <row r="5002" spans="1:5">
      <c r="A5002" t="str">
        <f>VLOOKUP(C5002,Nomen2!$A$1:$E$34,2,0)</f>
        <v>EURE</v>
      </c>
      <c r="B5002">
        <f>VLOOKUP(C5002,Nomen2!$A$1:$E$34,3,0)</f>
        <v>0</v>
      </c>
      <c r="C5002" s="131">
        <v>27</v>
      </c>
      <c r="D5002" s="130" t="s">
        <v>404</v>
      </c>
      <c r="E5002" s="131">
        <v>3</v>
      </c>
    </row>
    <row r="5003" spans="1:5">
      <c r="A5003" t="str">
        <f>VLOOKUP(C5003,Nomen2!$A$1:$E$34,2,0)</f>
        <v>EURE</v>
      </c>
      <c r="B5003">
        <f>VLOOKUP(C5003,Nomen2!$A$1:$E$34,3,0)</f>
        <v>0</v>
      </c>
      <c r="C5003" s="131">
        <v>27</v>
      </c>
      <c r="D5003" s="130" t="s">
        <v>295</v>
      </c>
      <c r="E5003" s="131">
        <v>3</v>
      </c>
    </row>
    <row r="5004" spans="1:5">
      <c r="A5004" t="str">
        <f>VLOOKUP(C5004,Nomen2!$A$1:$E$34,2,0)</f>
        <v>EURE</v>
      </c>
      <c r="B5004">
        <f>VLOOKUP(C5004,Nomen2!$A$1:$E$34,3,0)</f>
        <v>0</v>
      </c>
      <c r="C5004" s="131">
        <v>27</v>
      </c>
      <c r="D5004" s="130" t="s">
        <v>444</v>
      </c>
      <c r="E5004" s="131">
        <v>3</v>
      </c>
    </row>
    <row r="5005" spans="1:5">
      <c r="A5005" t="str">
        <f>VLOOKUP(C5005,Nomen2!$A$1:$E$34,2,0)</f>
        <v>EURE</v>
      </c>
      <c r="B5005">
        <f>VLOOKUP(C5005,Nomen2!$A$1:$E$34,3,0)</f>
        <v>0</v>
      </c>
      <c r="C5005" s="131">
        <v>27</v>
      </c>
      <c r="D5005" s="130" t="s">
        <v>377</v>
      </c>
      <c r="E5005" s="131">
        <v>3</v>
      </c>
    </row>
    <row r="5006" spans="1:5">
      <c r="A5006" t="str">
        <f>VLOOKUP(C5006,Nomen2!$A$1:$E$34,2,0)</f>
        <v>EURE</v>
      </c>
      <c r="B5006">
        <f>VLOOKUP(C5006,Nomen2!$A$1:$E$34,3,0)</f>
        <v>0</v>
      </c>
      <c r="C5006" s="131">
        <v>27</v>
      </c>
      <c r="D5006" s="130" t="s">
        <v>446</v>
      </c>
      <c r="E5006" s="131">
        <v>3</v>
      </c>
    </row>
    <row r="5007" spans="1:5">
      <c r="A5007" t="str">
        <f>VLOOKUP(C5007,Nomen2!$A$1:$E$34,2,0)</f>
        <v>EURE</v>
      </c>
      <c r="B5007">
        <f>VLOOKUP(C5007,Nomen2!$A$1:$E$34,3,0)</f>
        <v>0</v>
      </c>
      <c r="C5007" s="131">
        <v>27</v>
      </c>
      <c r="D5007" s="130" t="s">
        <v>447</v>
      </c>
      <c r="E5007" s="131">
        <v>3</v>
      </c>
    </row>
    <row r="5008" spans="1:5">
      <c r="A5008" t="str">
        <f>VLOOKUP(C5008,Nomen2!$A$1:$E$34,2,0)</f>
        <v>EURE</v>
      </c>
      <c r="B5008">
        <f>VLOOKUP(C5008,Nomen2!$A$1:$E$34,3,0)</f>
        <v>0</v>
      </c>
      <c r="C5008" s="131">
        <v>27</v>
      </c>
      <c r="D5008" s="130" t="s">
        <v>520</v>
      </c>
      <c r="E5008" s="131">
        <v>3</v>
      </c>
    </row>
    <row r="5009" spans="1:5">
      <c r="A5009" t="str">
        <f>VLOOKUP(C5009,Nomen2!$A$1:$E$34,2,0)</f>
        <v>EURE</v>
      </c>
      <c r="B5009">
        <f>VLOOKUP(C5009,Nomen2!$A$1:$E$34,3,0)</f>
        <v>0</v>
      </c>
      <c r="C5009" s="131">
        <v>27</v>
      </c>
      <c r="D5009" s="130" t="s">
        <v>450</v>
      </c>
      <c r="E5009" s="131">
        <v>3</v>
      </c>
    </row>
    <row r="5010" spans="1:5">
      <c r="A5010" t="str">
        <f>VLOOKUP(C5010,Nomen2!$A$1:$E$34,2,0)</f>
        <v>EURE</v>
      </c>
      <c r="B5010">
        <f>VLOOKUP(C5010,Nomen2!$A$1:$E$34,3,0)</f>
        <v>0</v>
      </c>
      <c r="C5010" s="131">
        <v>27</v>
      </c>
      <c r="D5010" s="130" t="s">
        <v>452</v>
      </c>
      <c r="E5010" s="131">
        <v>3</v>
      </c>
    </row>
    <row r="5011" spans="1:5">
      <c r="A5011" t="str">
        <f>VLOOKUP(C5011,Nomen2!$A$1:$E$34,2,0)</f>
        <v>EURE</v>
      </c>
      <c r="B5011">
        <f>VLOOKUP(C5011,Nomen2!$A$1:$E$34,3,0)</f>
        <v>0</v>
      </c>
      <c r="C5011" s="131">
        <v>27</v>
      </c>
      <c r="D5011" s="130" t="s">
        <v>380</v>
      </c>
      <c r="E5011" s="131">
        <v>3</v>
      </c>
    </row>
    <row r="5012" spans="1:5">
      <c r="A5012" t="str">
        <f>VLOOKUP(C5012,Nomen2!$A$1:$E$34,2,0)</f>
        <v>EURE</v>
      </c>
      <c r="B5012">
        <f>VLOOKUP(C5012,Nomen2!$A$1:$E$34,3,0)</f>
        <v>0</v>
      </c>
      <c r="C5012" s="131">
        <v>27</v>
      </c>
      <c r="D5012" s="130" t="s">
        <v>566</v>
      </c>
      <c r="E5012" s="131">
        <v>3</v>
      </c>
    </row>
    <row r="5013" spans="1:5">
      <c r="A5013" t="str">
        <f>VLOOKUP(C5013,Nomen2!$A$1:$E$34,2,0)</f>
        <v>EURE</v>
      </c>
      <c r="B5013">
        <f>VLOOKUP(C5013,Nomen2!$A$1:$E$34,3,0)</f>
        <v>0</v>
      </c>
      <c r="C5013" s="131">
        <v>27</v>
      </c>
      <c r="D5013" s="130" t="s">
        <v>319</v>
      </c>
      <c r="E5013" s="131">
        <v>3</v>
      </c>
    </row>
    <row r="5014" spans="1:5">
      <c r="A5014" t="str">
        <f>VLOOKUP(C5014,Nomen2!$A$1:$E$34,2,0)</f>
        <v>EURE</v>
      </c>
      <c r="B5014">
        <f>VLOOKUP(C5014,Nomen2!$A$1:$E$34,3,0)</f>
        <v>0</v>
      </c>
      <c r="C5014" s="131">
        <v>27</v>
      </c>
      <c r="D5014" s="130" t="s">
        <v>324</v>
      </c>
      <c r="E5014" s="131">
        <v>3</v>
      </c>
    </row>
    <row r="5015" spans="1:5">
      <c r="A5015" t="str">
        <f>VLOOKUP(C5015,Nomen2!$A$1:$E$34,2,0)</f>
        <v>EURE</v>
      </c>
      <c r="B5015">
        <f>VLOOKUP(C5015,Nomen2!$A$1:$E$34,3,0)</f>
        <v>0</v>
      </c>
      <c r="C5015" s="131">
        <v>27</v>
      </c>
      <c r="D5015" s="130" t="s">
        <v>464</v>
      </c>
      <c r="E5015" s="131">
        <v>3</v>
      </c>
    </row>
    <row r="5016" spans="1:5">
      <c r="A5016" t="str">
        <f>VLOOKUP(C5016,Nomen2!$A$1:$E$34,2,0)</f>
        <v>EURE</v>
      </c>
      <c r="B5016">
        <f>VLOOKUP(C5016,Nomen2!$A$1:$E$34,3,0)</f>
        <v>0</v>
      </c>
      <c r="C5016" s="131">
        <v>27</v>
      </c>
      <c r="D5016" s="130" t="s">
        <v>250</v>
      </c>
      <c r="E5016" s="131">
        <v>3</v>
      </c>
    </row>
    <row r="5017" spans="1:5">
      <c r="A5017" t="str">
        <f>VLOOKUP(C5017,Nomen2!$A$1:$E$34,2,0)</f>
        <v>EURE</v>
      </c>
      <c r="B5017">
        <f>VLOOKUP(C5017,Nomen2!$A$1:$E$34,3,0)</f>
        <v>0</v>
      </c>
      <c r="C5017" s="131">
        <v>27</v>
      </c>
      <c r="D5017" s="130" t="s">
        <v>422</v>
      </c>
      <c r="E5017" s="131">
        <v>3</v>
      </c>
    </row>
    <row r="5018" spans="1:5">
      <c r="A5018" t="str">
        <f>VLOOKUP(C5018,Nomen2!$A$1:$E$34,2,0)</f>
        <v>EURE</v>
      </c>
      <c r="B5018">
        <f>VLOOKUP(C5018,Nomen2!$A$1:$E$34,3,0)</f>
        <v>0</v>
      </c>
      <c r="C5018" s="131">
        <v>27</v>
      </c>
      <c r="D5018" s="130" t="s">
        <v>478</v>
      </c>
      <c r="E5018" s="131">
        <v>2</v>
      </c>
    </row>
    <row r="5019" spans="1:5">
      <c r="A5019" t="str">
        <f>VLOOKUP(C5019,Nomen2!$A$1:$E$34,2,0)</f>
        <v>EURE</v>
      </c>
      <c r="B5019">
        <f>VLOOKUP(C5019,Nomen2!$A$1:$E$34,3,0)</f>
        <v>0</v>
      </c>
      <c r="C5019" s="131">
        <v>27</v>
      </c>
      <c r="D5019" s="130" t="s">
        <v>479</v>
      </c>
      <c r="E5019" s="131">
        <v>2</v>
      </c>
    </row>
    <row r="5020" spans="1:5">
      <c r="A5020" t="str">
        <f>VLOOKUP(C5020,Nomen2!$A$1:$E$34,2,0)</f>
        <v>EURE</v>
      </c>
      <c r="B5020">
        <f>VLOOKUP(C5020,Nomen2!$A$1:$E$34,3,0)</f>
        <v>0</v>
      </c>
      <c r="C5020" s="131">
        <v>27</v>
      </c>
      <c r="D5020" s="130" t="s">
        <v>269</v>
      </c>
      <c r="E5020" s="131">
        <v>2</v>
      </c>
    </row>
    <row r="5021" spans="1:5">
      <c r="A5021" t="str">
        <f>VLOOKUP(C5021,Nomen2!$A$1:$E$34,2,0)</f>
        <v>EURE</v>
      </c>
      <c r="B5021">
        <f>VLOOKUP(C5021,Nomen2!$A$1:$E$34,3,0)</f>
        <v>0</v>
      </c>
      <c r="C5021" s="131">
        <v>27</v>
      </c>
      <c r="D5021" s="130" t="s">
        <v>711</v>
      </c>
      <c r="E5021" s="131">
        <v>2</v>
      </c>
    </row>
    <row r="5022" spans="1:5">
      <c r="A5022" t="str">
        <f>VLOOKUP(C5022,Nomen2!$A$1:$E$34,2,0)</f>
        <v>EURE</v>
      </c>
      <c r="B5022">
        <f>VLOOKUP(C5022,Nomen2!$A$1:$E$34,3,0)</f>
        <v>0</v>
      </c>
      <c r="C5022" s="131">
        <v>27</v>
      </c>
      <c r="D5022" s="130" t="s">
        <v>327</v>
      </c>
      <c r="E5022" s="131">
        <v>2</v>
      </c>
    </row>
    <row r="5023" spans="1:5">
      <c r="A5023" t="str">
        <f>VLOOKUP(C5023,Nomen2!$A$1:$E$34,2,0)</f>
        <v>EURE</v>
      </c>
      <c r="B5023">
        <f>VLOOKUP(C5023,Nomen2!$A$1:$E$34,3,0)</f>
        <v>0</v>
      </c>
      <c r="C5023" s="131">
        <v>27</v>
      </c>
      <c r="D5023" s="130" t="s">
        <v>401</v>
      </c>
      <c r="E5023" s="131">
        <v>2</v>
      </c>
    </row>
    <row r="5024" spans="1:5">
      <c r="A5024" t="str">
        <f>VLOOKUP(C5024,Nomen2!$A$1:$E$34,2,0)</f>
        <v>EURE</v>
      </c>
      <c r="B5024">
        <f>VLOOKUP(C5024,Nomen2!$A$1:$E$34,3,0)</f>
        <v>0</v>
      </c>
      <c r="C5024" s="131">
        <v>27</v>
      </c>
      <c r="D5024" s="130" t="s">
        <v>493</v>
      </c>
      <c r="E5024" s="131">
        <v>2</v>
      </c>
    </row>
    <row r="5025" spans="1:5">
      <c r="A5025" t="str">
        <f>VLOOKUP(C5025,Nomen2!$A$1:$E$34,2,0)</f>
        <v>EURE</v>
      </c>
      <c r="B5025">
        <f>VLOOKUP(C5025,Nomen2!$A$1:$E$34,3,0)</f>
        <v>0</v>
      </c>
      <c r="C5025" s="131">
        <v>27</v>
      </c>
      <c r="D5025" s="130" t="s">
        <v>264</v>
      </c>
      <c r="E5025" s="131">
        <v>2</v>
      </c>
    </row>
    <row r="5026" spans="1:5">
      <c r="A5026" t="str">
        <f>VLOOKUP(C5026,Nomen2!$A$1:$E$34,2,0)</f>
        <v>EURE</v>
      </c>
      <c r="B5026">
        <f>VLOOKUP(C5026,Nomen2!$A$1:$E$34,3,0)</f>
        <v>0</v>
      </c>
      <c r="C5026" s="131">
        <v>27</v>
      </c>
      <c r="D5026" s="130" t="s">
        <v>370</v>
      </c>
      <c r="E5026" s="131">
        <v>2</v>
      </c>
    </row>
    <row r="5027" spans="1:5">
      <c r="A5027" t="str">
        <f>VLOOKUP(C5027,Nomen2!$A$1:$E$34,2,0)</f>
        <v>EURE</v>
      </c>
      <c r="B5027">
        <f>VLOOKUP(C5027,Nomen2!$A$1:$E$34,3,0)</f>
        <v>0</v>
      </c>
      <c r="C5027" s="131">
        <v>27</v>
      </c>
      <c r="D5027" s="130" t="s">
        <v>622</v>
      </c>
      <c r="E5027" s="131">
        <v>2</v>
      </c>
    </row>
    <row r="5028" spans="1:5">
      <c r="A5028" t="str">
        <f>VLOOKUP(C5028,Nomen2!$A$1:$E$34,2,0)</f>
        <v>EURE</v>
      </c>
      <c r="B5028">
        <f>VLOOKUP(C5028,Nomen2!$A$1:$E$34,3,0)</f>
        <v>0</v>
      </c>
      <c r="C5028" s="131">
        <v>27</v>
      </c>
      <c r="D5028" s="130" t="s">
        <v>402</v>
      </c>
      <c r="E5028" s="131">
        <v>2</v>
      </c>
    </row>
    <row r="5029" spans="1:5">
      <c r="A5029" t="str">
        <f>VLOOKUP(C5029,Nomen2!$A$1:$E$34,2,0)</f>
        <v>EURE</v>
      </c>
      <c r="B5029">
        <f>VLOOKUP(C5029,Nomen2!$A$1:$E$34,3,0)</f>
        <v>0</v>
      </c>
      <c r="C5029" s="131">
        <v>27</v>
      </c>
      <c r="D5029" s="130" t="s">
        <v>576</v>
      </c>
      <c r="E5029" s="131">
        <v>2</v>
      </c>
    </row>
    <row r="5030" spans="1:5">
      <c r="A5030" t="str">
        <f>VLOOKUP(C5030,Nomen2!$A$1:$E$34,2,0)</f>
        <v>EURE</v>
      </c>
      <c r="B5030">
        <f>VLOOKUP(C5030,Nomen2!$A$1:$E$34,3,0)</f>
        <v>0</v>
      </c>
      <c r="C5030" s="131">
        <v>27</v>
      </c>
      <c r="D5030" s="130" t="s">
        <v>500</v>
      </c>
      <c r="E5030" s="131">
        <v>2</v>
      </c>
    </row>
    <row r="5031" spans="1:5">
      <c r="A5031" t="str">
        <f>VLOOKUP(C5031,Nomen2!$A$1:$E$34,2,0)</f>
        <v>EURE</v>
      </c>
      <c r="B5031">
        <f>VLOOKUP(C5031,Nomen2!$A$1:$E$34,3,0)</f>
        <v>0</v>
      </c>
      <c r="C5031" s="131">
        <v>27</v>
      </c>
      <c r="D5031" s="130" t="s">
        <v>330</v>
      </c>
      <c r="E5031" s="131">
        <v>2</v>
      </c>
    </row>
    <row r="5032" spans="1:5">
      <c r="A5032" t="str">
        <f>VLOOKUP(C5032,Nomen2!$A$1:$E$34,2,0)</f>
        <v>EURE</v>
      </c>
      <c r="B5032">
        <f>VLOOKUP(C5032,Nomen2!$A$1:$E$34,3,0)</f>
        <v>0</v>
      </c>
      <c r="C5032" s="131">
        <v>27</v>
      </c>
      <c r="D5032" s="130" t="s">
        <v>294</v>
      </c>
      <c r="E5032" s="131">
        <v>2</v>
      </c>
    </row>
    <row r="5033" spans="1:5">
      <c r="A5033" t="str">
        <f>VLOOKUP(C5033,Nomen2!$A$1:$E$34,2,0)</f>
        <v>EURE</v>
      </c>
      <c r="B5033">
        <f>VLOOKUP(C5033,Nomen2!$A$1:$E$34,3,0)</f>
        <v>0</v>
      </c>
      <c r="C5033" s="131">
        <v>27</v>
      </c>
      <c r="D5033" s="130" t="s">
        <v>345</v>
      </c>
      <c r="E5033" s="131">
        <v>2</v>
      </c>
    </row>
    <row r="5034" spans="1:5">
      <c r="A5034" t="str">
        <f>VLOOKUP(C5034,Nomen2!$A$1:$E$34,2,0)</f>
        <v>EURE</v>
      </c>
      <c r="B5034">
        <f>VLOOKUP(C5034,Nomen2!$A$1:$E$34,3,0)</f>
        <v>0</v>
      </c>
      <c r="C5034" s="131">
        <v>27</v>
      </c>
      <c r="D5034" s="130" t="s">
        <v>442</v>
      </c>
      <c r="E5034" s="131">
        <v>2</v>
      </c>
    </row>
    <row r="5035" spans="1:5">
      <c r="A5035" t="str">
        <f>VLOOKUP(C5035,Nomen2!$A$1:$E$34,2,0)</f>
        <v>EURE</v>
      </c>
      <c r="B5035">
        <f>VLOOKUP(C5035,Nomen2!$A$1:$E$34,3,0)</f>
        <v>0</v>
      </c>
      <c r="C5035" s="131">
        <v>27</v>
      </c>
      <c r="D5035" s="130" t="s">
        <v>214</v>
      </c>
      <c r="E5035" s="131">
        <v>2</v>
      </c>
    </row>
    <row r="5036" spans="1:5">
      <c r="A5036" t="str">
        <f>VLOOKUP(C5036,Nomen2!$A$1:$E$34,2,0)</f>
        <v>EURE</v>
      </c>
      <c r="B5036">
        <f>VLOOKUP(C5036,Nomen2!$A$1:$E$34,3,0)</f>
        <v>0</v>
      </c>
      <c r="C5036" s="131">
        <v>27</v>
      </c>
      <c r="D5036" s="130" t="s">
        <v>376</v>
      </c>
      <c r="E5036" s="131">
        <v>2</v>
      </c>
    </row>
    <row r="5037" spans="1:5">
      <c r="A5037" t="str">
        <f>VLOOKUP(C5037,Nomen2!$A$1:$E$34,2,0)</f>
        <v>EURE</v>
      </c>
      <c r="B5037">
        <f>VLOOKUP(C5037,Nomen2!$A$1:$E$34,3,0)</f>
        <v>0</v>
      </c>
      <c r="C5037" s="131">
        <v>27</v>
      </c>
      <c r="D5037" s="130" t="s">
        <v>516</v>
      </c>
      <c r="E5037" s="131">
        <v>2</v>
      </c>
    </row>
    <row r="5038" spans="1:5">
      <c r="A5038" t="str">
        <f>VLOOKUP(C5038,Nomen2!$A$1:$E$34,2,0)</f>
        <v>EURE</v>
      </c>
      <c r="B5038">
        <f>VLOOKUP(C5038,Nomen2!$A$1:$E$34,3,0)</f>
        <v>0</v>
      </c>
      <c r="C5038" s="131">
        <v>27</v>
      </c>
      <c r="D5038" s="130" t="s">
        <v>606</v>
      </c>
      <c r="E5038" s="131">
        <v>2</v>
      </c>
    </row>
    <row r="5039" spans="1:5">
      <c r="A5039" t="str">
        <f>VLOOKUP(C5039,Nomen2!$A$1:$E$34,2,0)</f>
        <v>EURE</v>
      </c>
      <c r="B5039">
        <f>VLOOKUP(C5039,Nomen2!$A$1:$E$34,3,0)</f>
        <v>0</v>
      </c>
      <c r="C5039" s="131">
        <v>27</v>
      </c>
      <c r="D5039" s="130" t="s">
        <v>378</v>
      </c>
      <c r="E5039" s="131">
        <v>2</v>
      </c>
    </row>
    <row r="5040" spans="1:5">
      <c r="A5040" t="str">
        <f>VLOOKUP(C5040,Nomen2!$A$1:$E$34,2,0)</f>
        <v>EURE</v>
      </c>
      <c r="B5040">
        <f>VLOOKUP(C5040,Nomen2!$A$1:$E$34,3,0)</f>
        <v>0</v>
      </c>
      <c r="C5040" s="131">
        <v>27</v>
      </c>
      <c r="D5040" s="130" t="s">
        <v>573</v>
      </c>
      <c r="E5040" s="131">
        <v>2</v>
      </c>
    </row>
    <row r="5041" spans="1:5">
      <c r="A5041" t="str">
        <f>VLOOKUP(C5041,Nomen2!$A$1:$E$34,2,0)</f>
        <v>EURE</v>
      </c>
      <c r="B5041">
        <f>VLOOKUP(C5041,Nomen2!$A$1:$E$34,3,0)</f>
        <v>0</v>
      </c>
      <c r="C5041" s="131">
        <v>27</v>
      </c>
      <c r="D5041" s="130" t="s">
        <v>286</v>
      </c>
      <c r="E5041" s="131">
        <v>2</v>
      </c>
    </row>
    <row r="5042" spans="1:5">
      <c r="A5042" t="str">
        <f>VLOOKUP(C5042,Nomen2!$A$1:$E$34,2,0)</f>
        <v>EURE</v>
      </c>
      <c r="B5042">
        <f>VLOOKUP(C5042,Nomen2!$A$1:$E$34,3,0)</f>
        <v>0</v>
      </c>
      <c r="C5042" s="131">
        <v>27</v>
      </c>
      <c r="D5042" s="130" t="s">
        <v>522</v>
      </c>
      <c r="E5042" s="131">
        <v>2</v>
      </c>
    </row>
    <row r="5043" spans="1:5">
      <c r="A5043" t="str">
        <f>VLOOKUP(C5043,Nomen2!$A$1:$E$34,2,0)</f>
        <v>EURE</v>
      </c>
      <c r="B5043">
        <f>VLOOKUP(C5043,Nomen2!$A$1:$E$34,3,0)</f>
        <v>0</v>
      </c>
      <c r="C5043" s="131">
        <v>27</v>
      </c>
      <c r="D5043" s="130" t="s">
        <v>589</v>
      </c>
      <c r="E5043" s="131">
        <v>2</v>
      </c>
    </row>
    <row r="5044" spans="1:5">
      <c r="A5044" t="str">
        <f>VLOOKUP(C5044,Nomen2!$A$1:$E$34,2,0)</f>
        <v>EURE</v>
      </c>
      <c r="B5044">
        <f>VLOOKUP(C5044,Nomen2!$A$1:$E$34,3,0)</f>
        <v>0</v>
      </c>
      <c r="C5044" s="131">
        <v>27</v>
      </c>
      <c r="D5044" s="130" t="s">
        <v>609</v>
      </c>
      <c r="E5044" s="131">
        <v>2</v>
      </c>
    </row>
    <row r="5045" spans="1:5">
      <c r="A5045" t="str">
        <f>VLOOKUP(C5045,Nomen2!$A$1:$E$34,2,0)</f>
        <v>EURE</v>
      </c>
      <c r="B5045">
        <f>VLOOKUP(C5045,Nomen2!$A$1:$E$34,3,0)</f>
        <v>0</v>
      </c>
      <c r="C5045" s="131">
        <v>27</v>
      </c>
      <c r="D5045" s="130" t="s">
        <v>231</v>
      </c>
      <c r="E5045" s="131">
        <v>2</v>
      </c>
    </row>
    <row r="5046" spans="1:5">
      <c r="A5046" t="str">
        <f>VLOOKUP(C5046,Nomen2!$A$1:$E$34,2,0)</f>
        <v>EURE</v>
      </c>
      <c r="B5046">
        <f>VLOOKUP(C5046,Nomen2!$A$1:$E$34,3,0)</f>
        <v>0</v>
      </c>
      <c r="C5046" s="131">
        <v>27</v>
      </c>
      <c r="D5046" s="130" t="s">
        <v>381</v>
      </c>
      <c r="E5046" s="131">
        <v>2</v>
      </c>
    </row>
    <row r="5047" spans="1:5">
      <c r="A5047" t="str">
        <f>VLOOKUP(C5047,Nomen2!$A$1:$E$34,2,0)</f>
        <v>EURE</v>
      </c>
      <c r="B5047">
        <f>VLOOKUP(C5047,Nomen2!$A$1:$E$34,3,0)</f>
        <v>0</v>
      </c>
      <c r="C5047" s="131">
        <v>27</v>
      </c>
      <c r="D5047" s="130" t="s">
        <v>354</v>
      </c>
      <c r="E5047" s="131">
        <v>2</v>
      </c>
    </row>
    <row r="5048" spans="1:5">
      <c r="A5048" t="str">
        <f>VLOOKUP(C5048,Nomen2!$A$1:$E$34,2,0)</f>
        <v>EURE</v>
      </c>
      <c r="B5048">
        <f>VLOOKUP(C5048,Nomen2!$A$1:$E$34,3,0)</f>
        <v>0</v>
      </c>
      <c r="C5048" s="131">
        <v>27</v>
      </c>
      <c r="D5048" s="130" t="s">
        <v>528</v>
      </c>
      <c r="E5048" s="131">
        <v>2</v>
      </c>
    </row>
    <row r="5049" spans="1:5">
      <c r="A5049" t="str">
        <f>VLOOKUP(C5049,Nomen2!$A$1:$E$34,2,0)</f>
        <v>EURE</v>
      </c>
      <c r="B5049">
        <f>VLOOKUP(C5049,Nomen2!$A$1:$E$34,3,0)</f>
        <v>0</v>
      </c>
      <c r="C5049" s="131">
        <v>27</v>
      </c>
      <c r="D5049" s="130" t="s">
        <v>530</v>
      </c>
      <c r="E5049" s="131">
        <v>2</v>
      </c>
    </row>
    <row r="5050" spans="1:5">
      <c r="A5050" t="str">
        <f>VLOOKUP(C5050,Nomen2!$A$1:$E$34,2,0)</f>
        <v>EURE</v>
      </c>
      <c r="B5050">
        <f>VLOOKUP(C5050,Nomen2!$A$1:$E$34,3,0)</f>
        <v>0</v>
      </c>
      <c r="C5050" s="131">
        <v>27</v>
      </c>
      <c r="D5050" s="130" t="s">
        <v>531</v>
      </c>
      <c r="E5050" s="131">
        <v>2</v>
      </c>
    </row>
    <row r="5051" spans="1:5">
      <c r="A5051" t="str">
        <f>VLOOKUP(C5051,Nomen2!$A$1:$E$34,2,0)</f>
        <v>EURE</v>
      </c>
      <c r="B5051">
        <f>VLOOKUP(C5051,Nomen2!$A$1:$E$34,3,0)</f>
        <v>0</v>
      </c>
      <c r="C5051" s="131">
        <v>27</v>
      </c>
      <c r="D5051" s="130" t="s">
        <v>317</v>
      </c>
      <c r="E5051" s="131">
        <v>2</v>
      </c>
    </row>
    <row r="5052" spans="1:5">
      <c r="A5052" t="str">
        <f>VLOOKUP(C5052,Nomen2!$A$1:$E$34,2,0)</f>
        <v>EURE</v>
      </c>
      <c r="B5052">
        <f>VLOOKUP(C5052,Nomen2!$A$1:$E$34,3,0)</f>
        <v>0</v>
      </c>
      <c r="C5052" s="131">
        <v>27</v>
      </c>
      <c r="D5052" s="130" t="s">
        <v>387</v>
      </c>
      <c r="E5052" s="131">
        <v>2</v>
      </c>
    </row>
    <row r="5053" spans="1:5">
      <c r="A5053" t="str">
        <f>VLOOKUP(C5053,Nomen2!$A$1:$E$34,2,0)</f>
        <v>EURE</v>
      </c>
      <c r="B5053">
        <f>VLOOKUP(C5053,Nomen2!$A$1:$E$34,3,0)</f>
        <v>0</v>
      </c>
      <c r="C5053" s="131">
        <v>27</v>
      </c>
      <c r="D5053" s="130" t="s">
        <v>308</v>
      </c>
      <c r="E5053" s="131">
        <v>2</v>
      </c>
    </row>
    <row r="5054" spans="1:5">
      <c r="A5054" t="str">
        <f>VLOOKUP(C5054,Nomen2!$A$1:$E$34,2,0)</f>
        <v>EURE</v>
      </c>
      <c r="B5054">
        <f>VLOOKUP(C5054,Nomen2!$A$1:$E$34,3,0)</f>
        <v>0</v>
      </c>
      <c r="C5054" s="131">
        <v>27</v>
      </c>
      <c r="D5054" s="130" t="s">
        <v>593</v>
      </c>
      <c r="E5054" s="131">
        <v>2</v>
      </c>
    </row>
    <row r="5055" spans="1:5">
      <c r="A5055" t="str">
        <f>VLOOKUP(C5055,Nomen2!$A$1:$E$34,2,0)</f>
        <v>EURE</v>
      </c>
      <c r="B5055">
        <f>VLOOKUP(C5055,Nomen2!$A$1:$E$34,3,0)</f>
        <v>0</v>
      </c>
      <c r="C5055" s="131">
        <v>27</v>
      </c>
      <c r="D5055" s="130" t="s">
        <v>538</v>
      </c>
      <c r="E5055" s="131">
        <v>2</v>
      </c>
    </row>
    <row r="5056" spans="1:5">
      <c r="A5056" t="str">
        <f>VLOOKUP(C5056,Nomen2!$A$1:$E$34,2,0)</f>
        <v>EURE</v>
      </c>
      <c r="B5056">
        <f>VLOOKUP(C5056,Nomen2!$A$1:$E$34,3,0)</f>
        <v>0</v>
      </c>
      <c r="C5056" s="131">
        <v>27</v>
      </c>
      <c r="D5056" s="130" t="s">
        <v>462</v>
      </c>
      <c r="E5056" s="131">
        <v>2</v>
      </c>
    </row>
    <row r="5057" spans="1:5">
      <c r="A5057" t="str">
        <f>VLOOKUP(C5057,Nomen2!$A$1:$E$34,2,0)</f>
        <v>EURE</v>
      </c>
      <c r="B5057">
        <f>VLOOKUP(C5057,Nomen2!$A$1:$E$34,3,0)</f>
        <v>0</v>
      </c>
      <c r="C5057" s="131">
        <v>27</v>
      </c>
      <c r="D5057" s="130" t="s">
        <v>542</v>
      </c>
      <c r="E5057" s="131">
        <v>2</v>
      </c>
    </row>
    <row r="5058" spans="1:5">
      <c r="A5058" t="str">
        <f>VLOOKUP(C5058,Nomen2!$A$1:$E$34,2,0)</f>
        <v>EURE</v>
      </c>
      <c r="B5058">
        <f>VLOOKUP(C5058,Nomen2!$A$1:$E$34,3,0)</f>
        <v>0</v>
      </c>
      <c r="C5058" s="131">
        <v>27</v>
      </c>
      <c r="D5058" s="130" t="s">
        <v>220</v>
      </c>
      <c r="E5058" s="131">
        <v>2</v>
      </c>
    </row>
    <row r="5059" spans="1:5">
      <c r="A5059" t="str">
        <f>VLOOKUP(C5059,Nomen2!$A$1:$E$34,2,0)</f>
        <v>EURE</v>
      </c>
      <c r="B5059">
        <f>VLOOKUP(C5059,Nomen2!$A$1:$E$34,3,0)</f>
        <v>0</v>
      </c>
      <c r="C5059" s="131">
        <v>27</v>
      </c>
      <c r="D5059" s="130" t="s">
        <v>303</v>
      </c>
      <c r="E5059" s="131">
        <v>2</v>
      </c>
    </row>
    <row r="5060" spans="1:5">
      <c r="A5060" t="str">
        <f>VLOOKUP(C5060,Nomen2!$A$1:$E$34,2,0)</f>
        <v>EURE</v>
      </c>
      <c r="B5060">
        <f>VLOOKUP(C5060,Nomen2!$A$1:$E$34,3,0)</f>
        <v>0</v>
      </c>
      <c r="C5060" s="131">
        <v>27</v>
      </c>
      <c r="D5060" s="130" t="s">
        <v>467</v>
      </c>
      <c r="E5060" s="131">
        <v>2</v>
      </c>
    </row>
    <row r="5061" spans="1:5">
      <c r="A5061" t="str">
        <f>VLOOKUP(C5061,Nomen2!$A$1:$E$34,2,0)</f>
        <v>EURE</v>
      </c>
      <c r="B5061">
        <f>VLOOKUP(C5061,Nomen2!$A$1:$E$34,3,0)</f>
        <v>0</v>
      </c>
      <c r="C5061" s="131">
        <v>27</v>
      </c>
      <c r="D5061" s="130" t="s">
        <v>468</v>
      </c>
      <c r="E5061" s="131">
        <v>2</v>
      </c>
    </row>
    <row r="5062" spans="1:5">
      <c r="A5062" t="str">
        <f>VLOOKUP(C5062,Nomen2!$A$1:$E$34,2,0)</f>
        <v>EURE</v>
      </c>
      <c r="B5062">
        <f>VLOOKUP(C5062,Nomen2!$A$1:$E$34,3,0)</f>
        <v>0</v>
      </c>
      <c r="C5062" s="131">
        <v>27</v>
      </c>
      <c r="D5062" s="130" t="s">
        <v>305</v>
      </c>
      <c r="E5062" s="131">
        <v>2</v>
      </c>
    </row>
    <row r="5063" spans="1:5">
      <c r="A5063" t="str">
        <f>VLOOKUP(C5063,Nomen2!$A$1:$E$34,2,0)</f>
        <v>EURE</v>
      </c>
      <c r="B5063">
        <f>VLOOKUP(C5063,Nomen2!$A$1:$E$34,3,0)</f>
        <v>0</v>
      </c>
      <c r="C5063" s="131">
        <v>27</v>
      </c>
      <c r="D5063" s="130" t="s">
        <v>419</v>
      </c>
      <c r="E5063" s="131">
        <v>2</v>
      </c>
    </row>
    <row r="5064" spans="1:5">
      <c r="A5064" t="str">
        <f>VLOOKUP(C5064,Nomen2!$A$1:$E$34,2,0)</f>
        <v>EURE</v>
      </c>
      <c r="B5064">
        <f>VLOOKUP(C5064,Nomen2!$A$1:$E$34,3,0)</f>
        <v>0</v>
      </c>
      <c r="C5064" s="131">
        <v>27</v>
      </c>
      <c r="D5064" s="130" t="s">
        <v>254</v>
      </c>
      <c r="E5064" s="131">
        <v>2</v>
      </c>
    </row>
    <row r="5065" spans="1:5">
      <c r="A5065" t="str">
        <f>VLOOKUP(C5065,Nomen2!$A$1:$E$34,2,0)</f>
        <v>EURE</v>
      </c>
      <c r="B5065">
        <f>VLOOKUP(C5065,Nomen2!$A$1:$E$34,3,0)</f>
        <v>0</v>
      </c>
      <c r="C5065" s="131">
        <v>27</v>
      </c>
      <c r="D5065" s="130" t="s">
        <v>473</v>
      </c>
      <c r="E5065" s="131">
        <v>2</v>
      </c>
    </row>
    <row r="5066" spans="1:5">
      <c r="A5066" t="str">
        <f>VLOOKUP(C5066,Nomen2!$A$1:$E$34,2,0)</f>
        <v>EURE</v>
      </c>
      <c r="B5066">
        <f>VLOOKUP(C5066,Nomen2!$A$1:$E$34,3,0)</f>
        <v>0</v>
      </c>
      <c r="C5066" s="131">
        <v>27</v>
      </c>
      <c r="D5066" s="130" t="s">
        <v>614</v>
      </c>
      <c r="E5066" s="131">
        <v>1</v>
      </c>
    </row>
    <row r="5067" spans="1:5">
      <c r="A5067" t="str">
        <f>VLOOKUP(C5067,Nomen2!$A$1:$E$34,2,0)</f>
        <v>EURE</v>
      </c>
      <c r="B5067">
        <f>VLOOKUP(C5067,Nomen2!$A$1:$E$34,3,0)</f>
        <v>0</v>
      </c>
      <c r="C5067" s="131">
        <v>27</v>
      </c>
      <c r="D5067" s="130" t="s">
        <v>365</v>
      </c>
      <c r="E5067" s="131">
        <v>1</v>
      </c>
    </row>
    <row r="5068" spans="1:5">
      <c r="A5068" t="str">
        <f>VLOOKUP(C5068,Nomen2!$A$1:$E$34,2,0)</f>
        <v>EURE</v>
      </c>
      <c r="B5068">
        <f>VLOOKUP(C5068,Nomen2!$A$1:$E$34,3,0)</f>
        <v>0</v>
      </c>
      <c r="C5068" s="131">
        <v>27</v>
      </c>
      <c r="D5068" s="130" t="s">
        <v>572</v>
      </c>
      <c r="E5068" s="131">
        <v>1</v>
      </c>
    </row>
    <row r="5069" spans="1:5">
      <c r="A5069" t="str">
        <f>VLOOKUP(C5069,Nomen2!$A$1:$E$34,2,0)</f>
        <v>EURE</v>
      </c>
      <c r="B5069">
        <f>VLOOKUP(C5069,Nomen2!$A$1:$E$34,3,0)</f>
        <v>0</v>
      </c>
      <c r="C5069" s="131">
        <v>27</v>
      </c>
      <c r="D5069" s="130" t="s">
        <v>477</v>
      </c>
      <c r="E5069" s="131">
        <v>1</v>
      </c>
    </row>
    <row r="5070" spans="1:5">
      <c r="A5070" t="str">
        <f>VLOOKUP(C5070,Nomen2!$A$1:$E$34,2,0)</f>
        <v>EURE</v>
      </c>
      <c r="B5070">
        <f>VLOOKUP(C5070,Nomen2!$A$1:$E$34,3,0)</f>
        <v>0</v>
      </c>
      <c r="C5070" s="131">
        <v>27</v>
      </c>
      <c r="D5070" s="130" t="s">
        <v>629</v>
      </c>
      <c r="E5070" s="131">
        <v>1</v>
      </c>
    </row>
    <row r="5071" spans="1:5">
      <c r="A5071" t="str">
        <f>VLOOKUP(C5071,Nomen2!$A$1:$E$34,2,0)</f>
        <v>EURE</v>
      </c>
      <c r="B5071">
        <f>VLOOKUP(C5071,Nomen2!$A$1:$E$34,3,0)</f>
        <v>0</v>
      </c>
      <c r="C5071" s="131">
        <v>27</v>
      </c>
      <c r="D5071" s="130" t="s">
        <v>626</v>
      </c>
      <c r="E5071" s="131">
        <v>1</v>
      </c>
    </row>
    <row r="5072" spans="1:5">
      <c r="A5072" t="str">
        <f>VLOOKUP(C5072,Nomen2!$A$1:$E$34,2,0)</f>
        <v>EURE</v>
      </c>
      <c r="B5072">
        <f>VLOOKUP(C5072,Nomen2!$A$1:$E$34,3,0)</f>
        <v>0</v>
      </c>
      <c r="C5072" s="131">
        <v>27</v>
      </c>
      <c r="D5072" s="130" t="s">
        <v>480</v>
      </c>
      <c r="E5072" s="131">
        <v>1</v>
      </c>
    </row>
    <row r="5073" spans="1:5">
      <c r="A5073" t="str">
        <f>VLOOKUP(C5073,Nomen2!$A$1:$E$34,2,0)</f>
        <v>EURE</v>
      </c>
      <c r="B5073">
        <f>VLOOKUP(C5073,Nomen2!$A$1:$E$34,3,0)</f>
        <v>0</v>
      </c>
      <c r="C5073" s="131">
        <v>27</v>
      </c>
      <c r="D5073" s="130" t="s">
        <v>575</v>
      </c>
      <c r="E5073" s="131">
        <v>1</v>
      </c>
    </row>
    <row r="5074" spans="1:5">
      <c r="A5074" t="str">
        <f>VLOOKUP(C5074,Nomen2!$A$1:$E$34,2,0)</f>
        <v>EURE</v>
      </c>
      <c r="B5074">
        <f>VLOOKUP(C5074,Nomen2!$A$1:$E$34,3,0)</f>
        <v>0</v>
      </c>
      <c r="C5074" s="131">
        <v>27</v>
      </c>
      <c r="D5074" s="130" t="s">
        <v>481</v>
      </c>
      <c r="E5074" s="131">
        <v>1</v>
      </c>
    </row>
    <row r="5075" spans="1:5">
      <c r="A5075" t="str">
        <f>VLOOKUP(C5075,Nomen2!$A$1:$E$34,2,0)</f>
        <v>EURE</v>
      </c>
      <c r="B5075">
        <f>VLOOKUP(C5075,Nomen2!$A$1:$E$34,3,0)</f>
        <v>0</v>
      </c>
      <c r="C5075" s="131">
        <v>27</v>
      </c>
      <c r="D5075" s="130" t="s">
        <v>326</v>
      </c>
      <c r="E5075" s="131">
        <v>1</v>
      </c>
    </row>
    <row r="5076" spans="1:5">
      <c r="A5076" t="str">
        <f>VLOOKUP(C5076,Nomen2!$A$1:$E$34,2,0)</f>
        <v>EURE</v>
      </c>
      <c r="B5076">
        <f>VLOOKUP(C5076,Nomen2!$A$1:$E$34,3,0)</f>
        <v>0</v>
      </c>
      <c r="C5076" s="131">
        <v>27</v>
      </c>
      <c r="D5076" s="130" t="s">
        <v>484</v>
      </c>
      <c r="E5076" s="131">
        <v>1</v>
      </c>
    </row>
    <row r="5077" spans="1:5">
      <c r="A5077" t="str">
        <f>VLOOKUP(C5077,Nomen2!$A$1:$E$34,2,0)</f>
        <v>EURE</v>
      </c>
      <c r="B5077">
        <f>VLOOKUP(C5077,Nomen2!$A$1:$E$34,3,0)</f>
        <v>0</v>
      </c>
      <c r="C5077" s="131">
        <v>27</v>
      </c>
      <c r="D5077" s="130" t="s">
        <v>367</v>
      </c>
      <c r="E5077" s="131">
        <v>1</v>
      </c>
    </row>
    <row r="5078" spans="1:5">
      <c r="A5078" t="str">
        <f>VLOOKUP(C5078,Nomen2!$A$1:$E$34,2,0)</f>
        <v>EURE</v>
      </c>
      <c r="B5078">
        <f>VLOOKUP(C5078,Nomen2!$A$1:$E$34,3,0)</f>
        <v>0</v>
      </c>
      <c r="C5078" s="131">
        <v>27</v>
      </c>
      <c r="D5078" s="130" t="s">
        <v>488</v>
      </c>
      <c r="E5078" s="131">
        <v>1</v>
      </c>
    </row>
    <row r="5079" spans="1:5">
      <c r="A5079" t="str">
        <f>VLOOKUP(C5079,Nomen2!$A$1:$E$34,2,0)</f>
        <v>EURE</v>
      </c>
      <c r="B5079">
        <f>VLOOKUP(C5079,Nomen2!$A$1:$E$34,3,0)</f>
        <v>0</v>
      </c>
      <c r="C5079" s="131">
        <v>27</v>
      </c>
      <c r="D5079" s="130" t="s">
        <v>584</v>
      </c>
      <c r="E5079" s="131">
        <v>1</v>
      </c>
    </row>
    <row r="5080" spans="1:5">
      <c r="A5080" t="str">
        <f>VLOOKUP(C5080,Nomen2!$A$1:$E$34,2,0)</f>
        <v>EURE</v>
      </c>
      <c r="B5080">
        <f>VLOOKUP(C5080,Nomen2!$A$1:$E$34,3,0)</f>
        <v>0</v>
      </c>
      <c r="C5080" s="131">
        <v>27</v>
      </c>
      <c r="D5080" s="130" t="s">
        <v>368</v>
      </c>
      <c r="E5080" s="131">
        <v>1</v>
      </c>
    </row>
    <row r="5081" spans="1:5">
      <c r="A5081" t="str">
        <f>VLOOKUP(C5081,Nomen2!$A$1:$E$34,2,0)</f>
        <v>EURE</v>
      </c>
      <c r="B5081">
        <f>VLOOKUP(C5081,Nomen2!$A$1:$E$34,3,0)</f>
        <v>0</v>
      </c>
      <c r="C5081" s="131">
        <v>27</v>
      </c>
      <c r="D5081" s="130" t="s">
        <v>329</v>
      </c>
      <c r="E5081" s="131">
        <v>1</v>
      </c>
    </row>
    <row r="5082" spans="1:5">
      <c r="A5082" t="str">
        <f>VLOOKUP(C5082,Nomen2!$A$1:$E$34,2,0)</f>
        <v>EURE</v>
      </c>
      <c r="B5082">
        <f>VLOOKUP(C5082,Nomen2!$A$1:$E$34,3,0)</f>
        <v>0</v>
      </c>
      <c r="C5082" s="131">
        <v>27</v>
      </c>
      <c r="D5082" s="130" t="s">
        <v>432</v>
      </c>
      <c r="E5082" s="131">
        <v>1</v>
      </c>
    </row>
    <row r="5083" spans="1:5">
      <c r="A5083" t="str">
        <f>VLOOKUP(C5083,Nomen2!$A$1:$E$34,2,0)</f>
        <v>EURE</v>
      </c>
      <c r="B5083">
        <f>VLOOKUP(C5083,Nomen2!$A$1:$E$34,3,0)</f>
        <v>0</v>
      </c>
      <c r="C5083" s="131">
        <v>27</v>
      </c>
      <c r="D5083" s="130" t="s">
        <v>492</v>
      </c>
      <c r="E5083" s="131">
        <v>1</v>
      </c>
    </row>
    <row r="5084" spans="1:5">
      <c r="A5084" t="str">
        <f>VLOOKUP(C5084,Nomen2!$A$1:$E$34,2,0)</f>
        <v>EURE</v>
      </c>
      <c r="B5084">
        <f>VLOOKUP(C5084,Nomen2!$A$1:$E$34,3,0)</f>
        <v>0</v>
      </c>
      <c r="C5084" s="131">
        <v>27</v>
      </c>
      <c r="D5084" s="130" t="s">
        <v>494</v>
      </c>
      <c r="E5084" s="131">
        <v>1</v>
      </c>
    </row>
    <row r="5085" spans="1:5">
      <c r="A5085" t="str">
        <f>VLOOKUP(C5085,Nomen2!$A$1:$E$34,2,0)</f>
        <v>EURE</v>
      </c>
      <c r="B5085">
        <f>VLOOKUP(C5085,Nomen2!$A$1:$E$34,3,0)</f>
        <v>0</v>
      </c>
      <c r="C5085" s="131">
        <v>27</v>
      </c>
      <c r="D5085" s="130" t="s">
        <v>663</v>
      </c>
      <c r="E5085" s="131">
        <v>1</v>
      </c>
    </row>
    <row r="5086" spans="1:5">
      <c r="A5086" t="str">
        <f>VLOOKUP(C5086,Nomen2!$A$1:$E$34,2,0)</f>
        <v>EURE</v>
      </c>
      <c r="B5086">
        <f>VLOOKUP(C5086,Nomen2!$A$1:$E$34,3,0)</f>
        <v>0</v>
      </c>
      <c r="C5086" s="131">
        <v>27</v>
      </c>
      <c r="D5086" s="130" t="s">
        <v>499</v>
      </c>
      <c r="E5086" s="131">
        <v>1</v>
      </c>
    </row>
    <row r="5087" spans="1:5">
      <c r="A5087" t="str">
        <f>VLOOKUP(C5087,Nomen2!$A$1:$E$34,2,0)</f>
        <v>EURE</v>
      </c>
      <c r="B5087">
        <f>VLOOKUP(C5087,Nomen2!$A$1:$E$34,3,0)</f>
        <v>0</v>
      </c>
      <c r="C5087" s="131">
        <v>27</v>
      </c>
      <c r="D5087" s="130" t="s">
        <v>502</v>
      </c>
      <c r="E5087" s="131">
        <v>1</v>
      </c>
    </row>
    <row r="5088" spans="1:5">
      <c r="A5088" t="str">
        <f>VLOOKUP(C5088,Nomen2!$A$1:$E$34,2,0)</f>
        <v>EURE</v>
      </c>
      <c r="B5088">
        <f>VLOOKUP(C5088,Nomen2!$A$1:$E$34,3,0)</f>
        <v>0</v>
      </c>
      <c r="C5088" s="131">
        <v>27</v>
      </c>
      <c r="D5088" s="130" t="s">
        <v>438</v>
      </c>
      <c r="E5088" s="131">
        <v>1</v>
      </c>
    </row>
    <row r="5089" spans="1:5">
      <c r="A5089" t="str">
        <f>VLOOKUP(C5089,Nomen2!$A$1:$E$34,2,0)</f>
        <v>EURE</v>
      </c>
      <c r="B5089">
        <f>VLOOKUP(C5089,Nomen2!$A$1:$E$34,3,0)</f>
        <v>0</v>
      </c>
      <c r="C5089" s="131">
        <v>27</v>
      </c>
      <c r="D5089" s="130" t="s">
        <v>372</v>
      </c>
      <c r="E5089" s="131">
        <v>1</v>
      </c>
    </row>
    <row r="5090" spans="1:5">
      <c r="A5090" t="str">
        <f>VLOOKUP(C5090,Nomen2!$A$1:$E$34,2,0)</f>
        <v>EURE</v>
      </c>
      <c r="B5090">
        <f>VLOOKUP(C5090,Nomen2!$A$1:$E$34,3,0)</f>
        <v>0</v>
      </c>
      <c r="C5090" s="131">
        <v>27</v>
      </c>
      <c r="D5090" s="130" t="s">
        <v>441</v>
      </c>
      <c r="E5090" s="131">
        <v>1</v>
      </c>
    </row>
    <row r="5091" spans="1:5">
      <c r="A5091" t="str">
        <f>VLOOKUP(C5091,Nomen2!$A$1:$E$34,2,0)</f>
        <v>EURE</v>
      </c>
      <c r="B5091">
        <f>VLOOKUP(C5091,Nomen2!$A$1:$E$34,3,0)</f>
        <v>0</v>
      </c>
      <c r="C5091" s="131">
        <v>27</v>
      </c>
      <c r="D5091" s="130" t="s">
        <v>332</v>
      </c>
      <c r="E5091" s="131">
        <v>1</v>
      </c>
    </row>
    <row r="5092" spans="1:5">
      <c r="A5092" t="str">
        <f>VLOOKUP(C5092,Nomen2!$A$1:$E$34,2,0)</f>
        <v>EURE</v>
      </c>
      <c r="B5092">
        <f>VLOOKUP(C5092,Nomen2!$A$1:$E$34,3,0)</f>
        <v>0</v>
      </c>
      <c r="C5092" s="131">
        <v>27</v>
      </c>
      <c r="D5092" s="130" t="s">
        <v>374</v>
      </c>
      <c r="E5092" s="131">
        <v>1</v>
      </c>
    </row>
    <row r="5093" spans="1:5">
      <c r="A5093" t="str">
        <f>VLOOKUP(C5093,Nomen2!$A$1:$E$34,2,0)</f>
        <v>EURE</v>
      </c>
      <c r="B5093">
        <f>VLOOKUP(C5093,Nomen2!$A$1:$E$34,3,0)</f>
        <v>0</v>
      </c>
      <c r="C5093" s="131">
        <v>27</v>
      </c>
      <c r="D5093" s="130" t="s">
        <v>249</v>
      </c>
      <c r="E5093" s="131">
        <v>1</v>
      </c>
    </row>
    <row r="5094" spans="1:5">
      <c r="A5094" t="str">
        <f>VLOOKUP(C5094,Nomen2!$A$1:$E$34,2,0)</f>
        <v>EURE</v>
      </c>
      <c r="B5094">
        <f>VLOOKUP(C5094,Nomen2!$A$1:$E$34,3,0)</f>
        <v>0</v>
      </c>
      <c r="C5094" s="131">
        <v>27</v>
      </c>
      <c r="D5094" s="130" t="s">
        <v>346</v>
      </c>
      <c r="E5094" s="131">
        <v>1</v>
      </c>
    </row>
    <row r="5095" spans="1:5">
      <c r="A5095" t="str">
        <f>VLOOKUP(C5095,Nomen2!$A$1:$E$34,2,0)</f>
        <v>EURE</v>
      </c>
      <c r="B5095">
        <f>VLOOKUP(C5095,Nomen2!$A$1:$E$34,3,0)</f>
        <v>0</v>
      </c>
      <c r="C5095" s="131">
        <v>27</v>
      </c>
      <c r="D5095" s="130" t="s">
        <v>508</v>
      </c>
      <c r="E5095" s="131">
        <v>1</v>
      </c>
    </row>
    <row r="5096" spans="1:5">
      <c r="A5096" t="str">
        <f>VLOOKUP(C5096,Nomen2!$A$1:$E$34,2,0)</f>
        <v>EURE</v>
      </c>
      <c r="B5096">
        <f>VLOOKUP(C5096,Nomen2!$A$1:$E$34,3,0)</f>
        <v>0</v>
      </c>
      <c r="C5096" s="131">
        <v>27</v>
      </c>
      <c r="D5096" s="130" t="s">
        <v>405</v>
      </c>
      <c r="E5096" s="131">
        <v>1</v>
      </c>
    </row>
    <row r="5097" spans="1:5">
      <c r="A5097" t="str">
        <f>VLOOKUP(C5097,Nomen2!$A$1:$E$34,2,0)</f>
        <v>EURE</v>
      </c>
      <c r="B5097">
        <f>VLOOKUP(C5097,Nomen2!$A$1:$E$34,3,0)</f>
        <v>0</v>
      </c>
      <c r="C5097" s="131">
        <v>27</v>
      </c>
      <c r="D5097" s="130" t="s">
        <v>406</v>
      </c>
      <c r="E5097" s="131">
        <v>1</v>
      </c>
    </row>
    <row r="5098" spans="1:5">
      <c r="A5098" t="str">
        <f>VLOOKUP(C5098,Nomen2!$A$1:$E$34,2,0)</f>
        <v>EURE</v>
      </c>
      <c r="B5098">
        <f>VLOOKUP(C5098,Nomen2!$A$1:$E$34,3,0)</f>
        <v>0</v>
      </c>
      <c r="C5098" s="131">
        <v>27</v>
      </c>
      <c r="D5098" s="130" t="s">
        <v>348</v>
      </c>
      <c r="E5098" s="131">
        <v>1</v>
      </c>
    </row>
    <row r="5099" spans="1:5">
      <c r="A5099" t="str">
        <f>VLOOKUP(C5099,Nomen2!$A$1:$E$34,2,0)</f>
        <v>EURE</v>
      </c>
      <c r="B5099">
        <f>VLOOKUP(C5099,Nomen2!$A$1:$E$34,3,0)</f>
        <v>0</v>
      </c>
      <c r="C5099" s="131">
        <v>27</v>
      </c>
      <c r="D5099" s="130" t="s">
        <v>375</v>
      </c>
      <c r="E5099" s="131">
        <v>1</v>
      </c>
    </row>
    <row r="5100" spans="1:5">
      <c r="A5100" t="str">
        <f>VLOOKUP(C5100,Nomen2!$A$1:$E$34,2,0)</f>
        <v>EURE</v>
      </c>
      <c r="B5100">
        <f>VLOOKUP(C5100,Nomen2!$A$1:$E$34,3,0)</f>
        <v>0</v>
      </c>
      <c r="C5100" s="131">
        <v>27</v>
      </c>
      <c r="D5100" s="130" t="s">
        <v>512</v>
      </c>
      <c r="E5100" s="131">
        <v>1</v>
      </c>
    </row>
    <row r="5101" spans="1:5">
      <c r="A5101" t="str">
        <f>VLOOKUP(C5101,Nomen2!$A$1:$E$34,2,0)</f>
        <v>EURE</v>
      </c>
      <c r="B5101">
        <f>VLOOKUP(C5101,Nomen2!$A$1:$E$34,3,0)</f>
        <v>0</v>
      </c>
      <c r="C5101" s="131">
        <v>27</v>
      </c>
      <c r="D5101" s="130" t="s">
        <v>349</v>
      </c>
      <c r="E5101" s="131">
        <v>1</v>
      </c>
    </row>
    <row r="5102" spans="1:5">
      <c r="A5102" t="str">
        <f>VLOOKUP(C5102,Nomen2!$A$1:$E$34,2,0)</f>
        <v>EURE</v>
      </c>
      <c r="B5102">
        <f>VLOOKUP(C5102,Nomen2!$A$1:$E$34,3,0)</f>
        <v>0</v>
      </c>
      <c r="C5102" s="131">
        <v>27</v>
      </c>
      <c r="D5102" s="130" t="s">
        <v>638</v>
      </c>
      <c r="E5102" s="131">
        <v>1</v>
      </c>
    </row>
    <row r="5103" spans="1:5">
      <c r="A5103" t="str">
        <f>VLOOKUP(C5103,Nomen2!$A$1:$E$34,2,0)</f>
        <v>EURE</v>
      </c>
      <c r="B5103">
        <f>VLOOKUP(C5103,Nomen2!$A$1:$E$34,3,0)</f>
        <v>0</v>
      </c>
      <c r="C5103" s="131">
        <v>27</v>
      </c>
      <c r="D5103" s="130" t="s">
        <v>604</v>
      </c>
      <c r="E5103" s="131">
        <v>1</v>
      </c>
    </row>
    <row r="5104" spans="1:5">
      <c r="A5104" t="str">
        <f>VLOOKUP(C5104,Nomen2!$A$1:$E$34,2,0)</f>
        <v>EURE</v>
      </c>
      <c r="B5104">
        <f>VLOOKUP(C5104,Nomen2!$A$1:$E$34,3,0)</f>
        <v>0</v>
      </c>
      <c r="C5104" s="131">
        <v>27</v>
      </c>
      <c r="D5104" s="130" t="s">
        <v>514</v>
      </c>
      <c r="E5104" s="131">
        <v>1</v>
      </c>
    </row>
    <row r="5105" spans="1:5">
      <c r="A5105" t="str">
        <f>VLOOKUP(C5105,Nomen2!$A$1:$E$34,2,0)</f>
        <v>EURE</v>
      </c>
      <c r="B5105">
        <f>VLOOKUP(C5105,Nomen2!$A$1:$E$34,3,0)</f>
        <v>0</v>
      </c>
      <c r="C5105" s="131">
        <v>27</v>
      </c>
      <c r="D5105" s="130" t="s">
        <v>605</v>
      </c>
      <c r="E5105" s="131">
        <v>1</v>
      </c>
    </row>
    <row r="5106" spans="1:5">
      <c r="A5106" t="str">
        <f>VLOOKUP(C5106,Nomen2!$A$1:$E$34,2,0)</f>
        <v>EURE</v>
      </c>
      <c r="B5106">
        <f>VLOOKUP(C5106,Nomen2!$A$1:$E$34,3,0)</f>
        <v>0</v>
      </c>
      <c r="C5106" s="131">
        <v>27</v>
      </c>
      <c r="D5106" s="130" t="s">
        <v>579</v>
      </c>
      <c r="E5106" s="131">
        <v>1</v>
      </c>
    </row>
    <row r="5107" spans="1:5">
      <c r="A5107" t="str">
        <f>VLOOKUP(C5107,Nomen2!$A$1:$E$34,2,0)</f>
        <v>EURE</v>
      </c>
      <c r="B5107">
        <f>VLOOKUP(C5107,Nomen2!$A$1:$E$34,3,0)</f>
        <v>0</v>
      </c>
      <c r="C5107" s="131">
        <v>27</v>
      </c>
      <c r="D5107" s="130" t="s">
        <v>518</v>
      </c>
      <c r="E5107" s="131">
        <v>1</v>
      </c>
    </row>
    <row r="5108" spans="1:5">
      <c r="A5108" t="str">
        <f>VLOOKUP(C5108,Nomen2!$A$1:$E$34,2,0)</f>
        <v>EURE</v>
      </c>
      <c r="B5108">
        <f>VLOOKUP(C5108,Nomen2!$A$1:$E$34,3,0)</f>
        <v>0</v>
      </c>
      <c r="C5108" s="131">
        <v>27</v>
      </c>
      <c r="D5108" s="130" t="s">
        <v>449</v>
      </c>
      <c r="E5108" s="131">
        <v>1</v>
      </c>
    </row>
    <row r="5109" spans="1:5">
      <c r="A5109" t="str">
        <f>VLOOKUP(C5109,Nomen2!$A$1:$E$34,2,0)</f>
        <v>EURE</v>
      </c>
      <c r="B5109">
        <f>VLOOKUP(C5109,Nomen2!$A$1:$E$34,3,0)</f>
        <v>0</v>
      </c>
      <c r="C5109" s="131">
        <v>27</v>
      </c>
      <c r="D5109" s="130" t="s">
        <v>519</v>
      </c>
      <c r="E5109" s="131">
        <v>1</v>
      </c>
    </row>
    <row r="5110" spans="1:5">
      <c r="A5110" t="str">
        <f>VLOOKUP(C5110,Nomen2!$A$1:$E$34,2,0)</f>
        <v>EURE</v>
      </c>
      <c r="B5110">
        <f>VLOOKUP(C5110,Nomen2!$A$1:$E$34,3,0)</f>
        <v>0</v>
      </c>
      <c r="C5110" s="131">
        <v>27</v>
      </c>
      <c r="D5110" s="130" t="s">
        <v>408</v>
      </c>
      <c r="E5110" s="131">
        <v>1</v>
      </c>
    </row>
    <row r="5111" spans="1:5">
      <c r="A5111" t="str">
        <f>VLOOKUP(C5111,Nomen2!$A$1:$E$34,2,0)</f>
        <v>EURE</v>
      </c>
      <c r="B5111">
        <f>VLOOKUP(C5111,Nomen2!$A$1:$E$34,3,0)</f>
        <v>0</v>
      </c>
      <c r="C5111" s="131">
        <v>27</v>
      </c>
      <c r="D5111" s="130" t="s">
        <v>625</v>
      </c>
      <c r="E5111" s="131">
        <v>1</v>
      </c>
    </row>
    <row r="5112" spans="1:5">
      <c r="A5112" t="str">
        <f>VLOOKUP(C5112,Nomen2!$A$1:$E$34,2,0)</f>
        <v>EURE</v>
      </c>
      <c r="B5112">
        <f>VLOOKUP(C5112,Nomen2!$A$1:$E$34,3,0)</f>
        <v>0</v>
      </c>
      <c r="C5112" s="131">
        <v>27</v>
      </c>
      <c r="D5112" s="130" t="s">
        <v>451</v>
      </c>
      <c r="E5112" s="131">
        <v>1</v>
      </c>
    </row>
    <row r="5113" spans="1:5">
      <c r="A5113" t="str">
        <f>VLOOKUP(C5113,Nomen2!$A$1:$E$34,2,0)</f>
        <v>EURE</v>
      </c>
      <c r="B5113">
        <f>VLOOKUP(C5113,Nomen2!$A$1:$E$34,3,0)</f>
        <v>0</v>
      </c>
      <c r="C5113" s="131">
        <v>27</v>
      </c>
      <c r="D5113" s="130" t="s">
        <v>521</v>
      </c>
      <c r="E5113" s="131">
        <v>1</v>
      </c>
    </row>
    <row r="5114" spans="1:5">
      <c r="A5114" t="str">
        <f>VLOOKUP(C5114,Nomen2!$A$1:$E$34,2,0)</f>
        <v>EURE</v>
      </c>
      <c r="B5114">
        <f>VLOOKUP(C5114,Nomen2!$A$1:$E$34,3,0)</f>
        <v>0</v>
      </c>
      <c r="C5114" s="131">
        <v>27</v>
      </c>
      <c r="D5114" s="130" t="s">
        <v>588</v>
      </c>
      <c r="E5114" s="131">
        <v>1</v>
      </c>
    </row>
    <row r="5115" spans="1:5">
      <c r="A5115" t="str">
        <f>VLOOKUP(C5115,Nomen2!$A$1:$E$34,2,0)</f>
        <v>EURE</v>
      </c>
      <c r="B5115">
        <f>VLOOKUP(C5115,Nomen2!$A$1:$E$34,3,0)</f>
        <v>0</v>
      </c>
      <c r="C5115" s="131">
        <v>27</v>
      </c>
      <c r="D5115" s="130" t="s">
        <v>608</v>
      </c>
      <c r="E5115" s="131">
        <v>1</v>
      </c>
    </row>
    <row r="5116" spans="1:5">
      <c r="A5116" t="str">
        <f>VLOOKUP(C5116,Nomen2!$A$1:$E$34,2,0)</f>
        <v>EURE</v>
      </c>
      <c r="B5116">
        <f>VLOOKUP(C5116,Nomen2!$A$1:$E$34,3,0)</f>
        <v>0</v>
      </c>
      <c r="C5116" s="131">
        <v>27</v>
      </c>
      <c r="D5116" s="130" t="s">
        <v>524</v>
      </c>
      <c r="E5116" s="131">
        <v>1</v>
      </c>
    </row>
    <row r="5117" spans="1:5">
      <c r="A5117" t="str">
        <f>VLOOKUP(C5117,Nomen2!$A$1:$E$34,2,0)</f>
        <v>EURE</v>
      </c>
      <c r="B5117">
        <f>VLOOKUP(C5117,Nomen2!$A$1:$E$34,3,0)</f>
        <v>0</v>
      </c>
      <c r="C5117" s="131">
        <v>27</v>
      </c>
      <c r="D5117" s="130" t="s">
        <v>409</v>
      </c>
      <c r="E5117" s="131">
        <v>1</v>
      </c>
    </row>
    <row r="5118" spans="1:5">
      <c r="A5118" t="str">
        <f>VLOOKUP(C5118,Nomen2!$A$1:$E$34,2,0)</f>
        <v>EURE</v>
      </c>
      <c r="B5118">
        <f>VLOOKUP(C5118,Nomen2!$A$1:$E$34,3,0)</f>
        <v>0</v>
      </c>
      <c r="C5118" s="131">
        <v>27</v>
      </c>
      <c r="D5118" s="130" t="s">
        <v>282</v>
      </c>
      <c r="E5118" s="131">
        <v>1</v>
      </c>
    </row>
    <row r="5119" spans="1:5">
      <c r="A5119" t="str">
        <f>VLOOKUP(C5119,Nomen2!$A$1:$E$34,2,0)</f>
        <v>EURE</v>
      </c>
      <c r="B5119">
        <f>VLOOKUP(C5119,Nomen2!$A$1:$E$34,3,0)</f>
        <v>0</v>
      </c>
      <c r="C5119" s="131">
        <v>27</v>
      </c>
      <c r="D5119" s="130" t="s">
        <v>283</v>
      </c>
      <c r="E5119" s="131">
        <v>1</v>
      </c>
    </row>
    <row r="5120" spans="1:5">
      <c r="A5120" t="str">
        <f>VLOOKUP(C5120,Nomen2!$A$1:$E$34,2,0)</f>
        <v>EURE</v>
      </c>
      <c r="B5120">
        <f>VLOOKUP(C5120,Nomen2!$A$1:$E$34,3,0)</f>
        <v>0</v>
      </c>
      <c r="C5120" s="131">
        <v>27</v>
      </c>
      <c r="D5120" s="130" t="s">
        <v>455</v>
      </c>
      <c r="E5120" s="131">
        <v>1</v>
      </c>
    </row>
    <row r="5121" spans="1:5">
      <c r="A5121" t="str">
        <f>VLOOKUP(C5121,Nomen2!$A$1:$E$34,2,0)</f>
        <v>EURE</v>
      </c>
      <c r="B5121">
        <f>VLOOKUP(C5121,Nomen2!$A$1:$E$34,3,0)</f>
        <v>0</v>
      </c>
      <c r="C5121" s="131">
        <v>27</v>
      </c>
      <c r="D5121" s="130" t="s">
        <v>529</v>
      </c>
      <c r="E5121" s="131">
        <v>1</v>
      </c>
    </row>
    <row r="5122" spans="1:5">
      <c r="A5122" t="str">
        <f>VLOOKUP(C5122,Nomen2!$A$1:$E$34,2,0)</f>
        <v>EURE</v>
      </c>
      <c r="B5122">
        <f>VLOOKUP(C5122,Nomen2!$A$1:$E$34,3,0)</f>
        <v>0</v>
      </c>
      <c r="C5122" s="131">
        <v>27</v>
      </c>
      <c r="D5122" s="130" t="s">
        <v>1070</v>
      </c>
      <c r="E5122" s="131">
        <v>1</v>
      </c>
    </row>
    <row r="5123" spans="1:5">
      <c r="A5123" t="str">
        <f>VLOOKUP(C5123,Nomen2!$A$1:$E$34,2,0)</f>
        <v>EURE</v>
      </c>
      <c r="B5123">
        <f>VLOOKUP(C5123,Nomen2!$A$1:$E$34,3,0)</f>
        <v>0</v>
      </c>
      <c r="C5123" s="131">
        <v>27</v>
      </c>
      <c r="D5123" s="130" t="s">
        <v>459</v>
      </c>
      <c r="E5123" s="131">
        <v>1</v>
      </c>
    </row>
    <row r="5124" spans="1:5">
      <c r="A5124" t="str">
        <f>VLOOKUP(C5124,Nomen2!$A$1:$E$34,2,0)</f>
        <v>EURE</v>
      </c>
      <c r="B5124">
        <f>VLOOKUP(C5124,Nomen2!$A$1:$E$34,3,0)</f>
        <v>0</v>
      </c>
      <c r="C5124" s="131">
        <v>27</v>
      </c>
      <c r="D5124" s="130" t="s">
        <v>388</v>
      </c>
      <c r="E5124" s="131">
        <v>1</v>
      </c>
    </row>
    <row r="5125" spans="1:5">
      <c r="A5125" t="str">
        <f>VLOOKUP(C5125,Nomen2!$A$1:$E$34,2,0)</f>
        <v>EURE</v>
      </c>
      <c r="B5125">
        <f>VLOOKUP(C5125,Nomen2!$A$1:$E$34,3,0)</f>
        <v>0</v>
      </c>
      <c r="C5125" s="131">
        <v>27</v>
      </c>
      <c r="D5125" s="130" t="s">
        <v>536</v>
      </c>
      <c r="E5125" s="131">
        <v>1</v>
      </c>
    </row>
    <row r="5126" spans="1:5">
      <c r="A5126" t="str">
        <f>VLOOKUP(C5126,Nomen2!$A$1:$E$34,2,0)</f>
        <v>EURE</v>
      </c>
      <c r="B5126">
        <f>VLOOKUP(C5126,Nomen2!$A$1:$E$34,3,0)</f>
        <v>0</v>
      </c>
      <c r="C5126" s="131">
        <v>27</v>
      </c>
      <c r="D5126" s="130" t="s">
        <v>241</v>
      </c>
      <c r="E5126" s="131">
        <v>1</v>
      </c>
    </row>
    <row r="5127" spans="1:5">
      <c r="A5127" t="str">
        <f>VLOOKUP(C5127,Nomen2!$A$1:$E$34,2,0)</f>
        <v>EURE</v>
      </c>
      <c r="B5127">
        <f>VLOOKUP(C5127,Nomen2!$A$1:$E$34,3,0)</f>
        <v>0</v>
      </c>
      <c r="C5127" s="131">
        <v>27</v>
      </c>
      <c r="D5127" s="130" t="s">
        <v>537</v>
      </c>
      <c r="E5127" s="131">
        <v>1</v>
      </c>
    </row>
    <row r="5128" spans="1:5">
      <c r="A5128" t="str">
        <f>VLOOKUP(C5128,Nomen2!$A$1:$E$34,2,0)</f>
        <v>EURE</v>
      </c>
      <c r="B5128">
        <f>VLOOKUP(C5128,Nomen2!$A$1:$E$34,3,0)</f>
        <v>0</v>
      </c>
      <c r="C5128" s="131">
        <v>27</v>
      </c>
      <c r="D5128" s="130" t="s">
        <v>355</v>
      </c>
      <c r="E5128" s="131">
        <v>1</v>
      </c>
    </row>
    <row r="5129" spans="1:5">
      <c r="A5129" t="str">
        <f>VLOOKUP(C5129,Nomen2!$A$1:$E$34,2,0)</f>
        <v>EURE</v>
      </c>
      <c r="B5129">
        <f>VLOOKUP(C5129,Nomen2!$A$1:$E$34,3,0)</f>
        <v>0</v>
      </c>
      <c r="C5129" s="131">
        <v>27</v>
      </c>
      <c r="D5129" s="130" t="s">
        <v>356</v>
      </c>
      <c r="E5129" s="131">
        <v>1</v>
      </c>
    </row>
    <row r="5130" spans="1:5">
      <c r="A5130" t="str">
        <f>VLOOKUP(C5130,Nomen2!$A$1:$E$34,2,0)</f>
        <v>EURE</v>
      </c>
      <c r="B5130">
        <f>VLOOKUP(C5130,Nomen2!$A$1:$E$34,3,0)</f>
        <v>0</v>
      </c>
      <c r="C5130" s="131">
        <v>27</v>
      </c>
      <c r="D5130" s="130" t="s">
        <v>389</v>
      </c>
      <c r="E5130" s="131">
        <v>1</v>
      </c>
    </row>
    <row r="5131" spans="1:5">
      <c r="A5131" t="str">
        <f>VLOOKUP(C5131,Nomen2!$A$1:$E$34,2,0)</f>
        <v>EURE</v>
      </c>
      <c r="B5131">
        <f>VLOOKUP(C5131,Nomen2!$A$1:$E$34,3,0)</f>
        <v>0</v>
      </c>
      <c r="C5131" s="131">
        <v>27</v>
      </c>
      <c r="D5131" s="130" t="s">
        <v>544</v>
      </c>
      <c r="E5131" s="131">
        <v>1</v>
      </c>
    </row>
    <row r="5132" spans="1:5">
      <c r="A5132" t="str">
        <f>VLOOKUP(C5132,Nomen2!$A$1:$E$34,2,0)</f>
        <v>EURE</v>
      </c>
      <c r="B5132">
        <f>VLOOKUP(C5132,Nomen2!$A$1:$E$34,3,0)</f>
        <v>0</v>
      </c>
      <c r="C5132" s="131">
        <v>27</v>
      </c>
      <c r="D5132" s="130" t="s">
        <v>304</v>
      </c>
      <c r="E5132" s="131">
        <v>1</v>
      </c>
    </row>
    <row r="5133" spans="1:5">
      <c r="A5133" t="str">
        <f>VLOOKUP(C5133,Nomen2!$A$1:$E$34,2,0)</f>
        <v>EURE</v>
      </c>
      <c r="B5133">
        <f>VLOOKUP(C5133,Nomen2!$A$1:$E$34,3,0)</f>
        <v>0</v>
      </c>
      <c r="C5133" s="131">
        <v>27</v>
      </c>
      <c r="D5133" s="130" t="s">
        <v>547</v>
      </c>
      <c r="E5133" s="131">
        <v>1</v>
      </c>
    </row>
    <row r="5134" spans="1:5">
      <c r="A5134" t="str">
        <f>VLOOKUP(C5134,Nomen2!$A$1:$E$34,2,0)</f>
        <v>EURE</v>
      </c>
      <c r="B5134">
        <f>VLOOKUP(C5134,Nomen2!$A$1:$E$34,3,0)</f>
        <v>0</v>
      </c>
      <c r="C5134" s="131">
        <v>27</v>
      </c>
      <c r="D5134" s="130" t="s">
        <v>336</v>
      </c>
      <c r="E5134" s="131">
        <v>1</v>
      </c>
    </row>
    <row r="5135" spans="1:5">
      <c r="A5135" t="str">
        <f>VLOOKUP(C5135,Nomen2!$A$1:$E$34,2,0)</f>
        <v>EURE</v>
      </c>
      <c r="B5135">
        <f>VLOOKUP(C5135,Nomen2!$A$1:$E$34,3,0)</f>
        <v>0</v>
      </c>
      <c r="C5135" s="131">
        <v>27</v>
      </c>
      <c r="D5135" s="130" t="s">
        <v>548</v>
      </c>
      <c r="E5135" s="131">
        <v>1</v>
      </c>
    </row>
    <row r="5136" spans="1:5">
      <c r="A5136" t="str">
        <f>VLOOKUP(C5136,Nomen2!$A$1:$E$34,2,0)</f>
        <v>EURE</v>
      </c>
      <c r="B5136">
        <f>VLOOKUP(C5136,Nomen2!$A$1:$E$34,3,0)</f>
        <v>0</v>
      </c>
      <c r="C5136" s="131">
        <v>27</v>
      </c>
      <c r="D5136" s="130" t="s">
        <v>393</v>
      </c>
      <c r="E5136" s="131">
        <v>1</v>
      </c>
    </row>
    <row r="5137" spans="1:5">
      <c r="A5137" t="str">
        <f>VLOOKUP(C5137,Nomen2!$A$1:$E$34,2,0)</f>
        <v>EURE</v>
      </c>
      <c r="B5137">
        <f>VLOOKUP(C5137,Nomen2!$A$1:$E$34,3,0)</f>
        <v>0</v>
      </c>
      <c r="C5137" s="131">
        <v>27</v>
      </c>
      <c r="D5137" s="130" t="s">
        <v>394</v>
      </c>
      <c r="E5137" s="131">
        <v>1</v>
      </c>
    </row>
    <row r="5138" spans="1:5">
      <c r="A5138" t="str">
        <f>VLOOKUP(C5138,Nomen2!$A$1:$E$34,2,0)</f>
        <v>EURE</v>
      </c>
      <c r="B5138">
        <f>VLOOKUP(C5138,Nomen2!$A$1:$E$34,3,0)</f>
        <v>0</v>
      </c>
      <c r="C5138" s="131">
        <v>27</v>
      </c>
      <c r="D5138" s="130" t="s">
        <v>470</v>
      </c>
      <c r="E5138" s="131">
        <v>1</v>
      </c>
    </row>
    <row r="5139" spans="1:5">
      <c r="A5139" t="str">
        <f>VLOOKUP(C5139,Nomen2!$A$1:$E$34,2,0)</f>
        <v>EURE</v>
      </c>
      <c r="B5139">
        <f>VLOOKUP(C5139,Nomen2!$A$1:$E$34,3,0)</f>
        <v>0</v>
      </c>
      <c r="C5139" s="131">
        <v>27</v>
      </c>
      <c r="D5139" s="130" t="s">
        <v>363</v>
      </c>
      <c r="E5139" s="131">
        <v>1</v>
      </c>
    </row>
    <row r="5140" spans="1:5">
      <c r="A5140" t="str">
        <f>VLOOKUP(C5140,Nomen2!$A$1:$E$34,2,0)</f>
        <v>EURE</v>
      </c>
      <c r="B5140">
        <f>VLOOKUP(C5140,Nomen2!$A$1:$E$34,3,0)</f>
        <v>0</v>
      </c>
      <c r="C5140" s="131">
        <v>27</v>
      </c>
      <c r="D5140" s="130" t="s">
        <v>471</v>
      </c>
      <c r="E5140" s="131">
        <v>1</v>
      </c>
    </row>
    <row r="5141" spans="1:5">
      <c r="A5141" t="str">
        <f>VLOOKUP(C5141,Nomen2!$A$1:$E$34,2,0)</f>
        <v>EURE</v>
      </c>
      <c r="B5141">
        <f>VLOOKUP(C5141,Nomen2!$A$1:$E$34,3,0)</f>
        <v>0</v>
      </c>
      <c r="C5141" s="131">
        <v>27</v>
      </c>
      <c r="D5141" s="130" t="s">
        <v>553</v>
      </c>
      <c r="E5141" s="131">
        <v>1</v>
      </c>
    </row>
    <row r="5142" spans="1:5">
      <c r="A5142" t="str">
        <f>VLOOKUP(C5142,Nomen2!$A$1:$E$34,2,0)</f>
        <v>EURE</v>
      </c>
      <c r="B5142">
        <f>VLOOKUP(C5142,Nomen2!$A$1:$E$34,3,0)</f>
        <v>0</v>
      </c>
      <c r="C5142" s="131">
        <v>27</v>
      </c>
      <c r="D5142" s="130" t="s">
        <v>1214</v>
      </c>
      <c r="E5142" s="131">
        <v>1</v>
      </c>
    </row>
    <row r="5143" spans="1:5">
      <c r="A5143" t="str">
        <f>VLOOKUP(C5143,Nomen2!$A$1:$E$34,2,0)</f>
        <v>EURE</v>
      </c>
      <c r="B5143">
        <f>VLOOKUP(C5143,Nomen2!$A$1:$E$34,3,0)</f>
        <v>0</v>
      </c>
      <c r="C5143" s="131">
        <v>27</v>
      </c>
      <c r="D5143" s="130" t="s">
        <v>1216</v>
      </c>
      <c r="E5143" s="131">
        <v>1</v>
      </c>
    </row>
    <row r="5144" spans="1:5">
      <c r="A5144" t="str">
        <f>VLOOKUP(C5144,Nomen2!$A$1:$E$34,2,0)</f>
        <v>EURE</v>
      </c>
      <c r="B5144">
        <f>VLOOKUP(C5144,Nomen2!$A$1:$E$34,3,0)</f>
        <v>0</v>
      </c>
      <c r="C5144" s="131">
        <v>27</v>
      </c>
      <c r="D5144" s="130" t="s">
        <v>569</v>
      </c>
      <c r="E5144" s="131">
        <v>1</v>
      </c>
    </row>
    <row r="5145" spans="1:5">
      <c r="A5145" t="str">
        <f>VLOOKUP(C5145,Nomen2!$A$1:$E$34,2,0)</f>
        <v>EURE</v>
      </c>
      <c r="B5145">
        <f>VLOOKUP(C5145,Nomen2!$A$1:$E$34,3,0)</f>
        <v>0</v>
      </c>
      <c r="C5145" s="131">
        <v>27</v>
      </c>
      <c r="D5145" s="130" t="s">
        <v>598</v>
      </c>
      <c r="E5145" s="131">
        <v>1</v>
      </c>
    </row>
    <row r="5146" spans="1:5">
      <c r="A5146" t="str">
        <f>VLOOKUP(C5146,Nomen2!$A$1:$E$34,2,0)</f>
        <v>EURE</v>
      </c>
      <c r="B5146">
        <f>VLOOKUP(C5146,Nomen2!$A$1:$E$34,3,0)</f>
        <v>0</v>
      </c>
      <c r="C5146" s="131">
        <v>27</v>
      </c>
      <c r="D5146" s="130" t="s">
        <v>636</v>
      </c>
      <c r="E5146" s="131">
        <v>0</v>
      </c>
    </row>
    <row r="5147" spans="1:5">
      <c r="A5147" t="str">
        <f>VLOOKUP(C5147,Nomen2!$A$1:$E$34,2,0)</f>
        <v>EURE</v>
      </c>
      <c r="B5147">
        <f>VLOOKUP(C5147,Nomen2!$A$1:$E$34,3,0)</f>
        <v>0</v>
      </c>
      <c r="C5147" s="131">
        <v>27</v>
      </c>
      <c r="D5147" s="130" t="s">
        <v>386</v>
      </c>
      <c r="E5147" s="131">
        <v>0</v>
      </c>
    </row>
    <row r="5148" spans="1:5">
      <c r="A5148" t="str">
        <f>VLOOKUP(C5148,Nomen2!$A$1:$E$34,2,0)</f>
        <v>EURE</v>
      </c>
      <c r="B5148">
        <f>VLOOKUP(C5148,Nomen2!$A$1:$E$34,3,0)</f>
        <v>0</v>
      </c>
      <c r="C5148" s="131">
        <v>27</v>
      </c>
      <c r="D5148" s="130" t="s">
        <v>612</v>
      </c>
      <c r="E5148" s="131">
        <v>0</v>
      </c>
    </row>
    <row r="5149" spans="1:5">
      <c r="A5149" t="str">
        <f>VLOOKUP(C5149,Nomen2!$A$1:$E$34,2,0)</f>
        <v>EURE</v>
      </c>
      <c r="B5149">
        <f>VLOOKUP(C5149,Nomen2!$A$1:$E$34,3,0)</f>
        <v>0</v>
      </c>
      <c r="C5149" s="131">
        <v>27</v>
      </c>
      <c r="D5149" s="130" t="s">
        <v>641</v>
      </c>
      <c r="E5149" s="131">
        <v>0</v>
      </c>
    </row>
    <row r="5150" spans="1:5">
      <c r="A5150" t="str">
        <f>VLOOKUP(C5150,Nomen2!$A$1:$E$34,2,0)</f>
        <v>EURE</v>
      </c>
      <c r="B5150">
        <f>VLOOKUP(C5150,Nomen2!$A$1:$E$34,3,0)</f>
        <v>0</v>
      </c>
      <c r="C5150" s="131">
        <v>27</v>
      </c>
      <c r="D5150" s="130" t="s">
        <v>418</v>
      </c>
      <c r="E5150" s="131">
        <v>0</v>
      </c>
    </row>
    <row r="5151" spans="1:5">
      <c r="A5151" t="str">
        <f>VLOOKUP(C5151,Nomen2!$A$1:$E$34,2,0)</f>
        <v>MANCHE</v>
      </c>
      <c r="B5151">
        <f>VLOOKUP(C5151,Nomen2!$A$1:$E$34,3,0)</f>
        <v>0</v>
      </c>
      <c r="C5151" s="131">
        <v>50</v>
      </c>
      <c r="D5151" s="130" t="s">
        <v>175</v>
      </c>
      <c r="E5151" s="131">
        <v>180</v>
      </c>
    </row>
    <row r="5152" spans="1:5">
      <c r="A5152" t="str">
        <f>VLOOKUP(C5152,Nomen2!$A$1:$E$34,2,0)</f>
        <v>MANCHE</v>
      </c>
      <c r="B5152">
        <f>VLOOKUP(C5152,Nomen2!$A$1:$E$34,3,0)</f>
        <v>0</v>
      </c>
      <c r="C5152" s="131">
        <v>50</v>
      </c>
      <c r="D5152" s="130" t="s">
        <v>185</v>
      </c>
      <c r="E5152" s="131">
        <v>150</v>
      </c>
    </row>
    <row r="5153" spans="1:5">
      <c r="A5153" t="str">
        <f>VLOOKUP(C5153,Nomen2!$A$1:$E$34,2,0)</f>
        <v>MANCHE</v>
      </c>
      <c r="B5153">
        <f>VLOOKUP(C5153,Nomen2!$A$1:$E$34,3,0)</f>
        <v>0</v>
      </c>
      <c r="C5153" s="131">
        <v>50</v>
      </c>
      <c r="D5153" s="130" t="s">
        <v>176</v>
      </c>
      <c r="E5153" s="131">
        <v>138</v>
      </c>
    </row>
    <row r="5154" spans="1:5">
      <c r="A5154" t="str">
        <f>VLOOKUP(C5154,Nomen2!$A$1:$E$34,2,0)</f>
        <v>MANCHE</v>
      </c>
      <c r="B5154">
        <f>VLOOKUP(C5154,Nomen2!$A$1:$E$34,3,0)</f>
        <v>0</v>
      </c>
      <c r="C5154" s="131">
        <v>50</v>
      </c>
      <c r="D5154" s="130" t="s">
        <v>183</v>
      </c>
      <c r="E5154" s="131">
        <v>137</v>
      </c>
    </row>
    <row r="5155" spans="1:5">
      <c r="A5155" t="str">
        <f>VLOOKUP(C5155,Nomen2!$A$1:$E$34,2,0)</f>
        <v>MANCHE</v>
      </c>
      <c r="B5155">
        <f>VLOOKUP(C5155,Nomen2!$A$1:$E$34,3,0)</f>
        <v>0</v>
      </c>
      <c r="C5155" s="131">
        <v>50</v>
      </c>
      <c r="D5155" s="130" t="s">
        <v>188</v>
      </c>
      <c r="E5155" s="131">
        <v>128</v>
      </c>
    </row>
    <row r="5156" spans="1:5">
      <c r="A5156" t="str">
        <f>VLOOKUP(C5156,Nomen2!$A$1:$E$34,2,0)</f>
        <v>MANCHE</v>
      </c>
      <c r="B5156">
        <f>VLOOKUP(C5156,Nomen2!$A$1:$E$34,3,0)</f>
        <v>0</v>
      </c>
      <c r="C5156" s="131">
        <v>50</v>
      </c>
      <c r="D5156" s="130" t="s">
        <v>184</v>
      </c>
      <c r="E5156" s="131">
        <v>116</v>
      </c>
    </row>
    <row r="5157" spans="1:5">
      <c r="A5157" t="str">
        <f>VLOOKUP(C5157,Nomen2!$A$1:$E$34,2,0)</f>
        <v>MANCHE</v>
      </c>
      <c r="B5157">
        <f>VLOOKUP(C5157,Nomen2!$A$1:$E$34,3,0)</f>
        <v>0</v>
      </c>
      <c r="C5157" s="131">
        <v>50</v>
      </c>
      <c r="D5157" s="130" t="s">
        <v>193</v>
      </c>
      <c r="E5157" s="131">
        <v>105</v>
      </c>
    </row>
    <row r="5158" spans="1:5">
      <c r="A5158" t="str">
        <f>VLOOKUP(C5158,Nomen2!$A$1:$E$34,2,0)</f>
        <v>MANCHE</v>
      </c>
      <c r="B5158">
        <f>VLOOKUP(C5158,Nomen2!$A$1:$E$34,3,0)</f>
        <v>0</v>
      </c>
      <c r="C5158" s="131">
        <v>50</v>
      </c>
      <c r="D5158" s="130" t="s">
        <v>178</v>
      </c>
      <c r="E5158" s="131">
        <v>101</v>
      </c>
    </row>
    <row r="5159" spans="1:5">
      <c r="A5159" t="str">
        <f>VLOOKUP(C5159,Nomen2!$A$1:$E$34,2,0)</f>
        <v>MANCHE</v>
      </c>
      <c r="B5159">
        <f>VLOOKUP(C5159,Nomen2!$A$1:$E$34,3,0)</f>
        <v>0</v>
      </c>
      <c r="C5159" s="131">
        <v>50</v>
      </c>
      <c r="D5159" s="130" t="s">
        <v>199</v>
      </c>
      <c r="E5159" s="131">
        <v>97</v>
      </c>
    </row>
    <row r="5160" spans="1:5">
      <c r="A5160" t="str">
        <f>VLOOKUP(C5160,Nomen2!$A$1:$E$34,2,0)</f>
        <v>MANCHE</v>
      </c>
      <c r="B5160">
        <f>VLOOKUP(C5160,Nomen2!$A$1:$E$34,3,0)</f>
        <v>0</v>
      </c>
      <c r="C5160" s="131">
        <v>50</v>
      </c>
      <c r="D5160" s="130" t="s">
        <v>182</v>
      </c>
      <c r="E5160" s="131">
        <v>93</v>
      </c>
    </row>
    <row r="5161" spans="1:5">
      <c r="A5161" t="str">
        <f>VLOOKUP(C5161,Nomen2!$A$1:$E$34,2,0)</f>
        <v>MANCHE</v>
      </c>
      <c r="B5161">
        <f>VLOOKUP(C5161,Nomen2!$A$1:$E$34,3,0)</f>
        <v>0</v>
      </c>
      <c r="C5161" s="131">
        <v>50</v>
      </c>
      <c r="D5161" s="130" t="s">
        <v>195</v>
      </c>
      <c r="E5161" s="131">
        <v>86</v>
      </c>
    </row>
    <row r="5162" spans="1:5">
      <c r="A5162" t="str">
        <f>VLOOKUP(C5162,Nomen2!$A$1:$E$34,2,0)</f>
        <v>MANCHE</v>
      </c>
      <c r="B5162">
        <f>VLOOKUP(C5162,Nomen2!$A$1:$E$34,3,0)</f>
        <v>0</v>
      </c>
      <c r="C5162" s="131">
        <v>50</v>
      </c>
      <c r="D5162" s="130" t="s">
        <v>191</v>
      </c>
      <c r="E5162" s="131">
        <v>77</v>
      </c>
    </row>
    <row r="5163" spans="1:5">
      <c r="A5163" t="str">
        <f>VLOOKUP(C5163,Nomen2!$A$1:$E$34,2,0)</f>
        <v>MANCHE</v>
      </c>
      <c r="B5163">
        <f>VLOOKUP(C5163,Nomen2!$A$1:$E$34,3,0)</f>
        <v>0</v>
      </c>
      <c r="C5163" s="131">
        <v>50</v>
      </c>
      <c r="D5163" s="130" t="s">
        <v>179</v>
      </c>
      <c r="E5163" s="131">
        <v>73</v>
      </c>
    </row>
    <row r="5164" spans="1:5">
      <c r="A5164" t="str">
        <f>VLOOKUP(C5164,Nomen2!$A$1:$E$34,2,0)</f>
        <v>MANCHE</v>
      </c>
      <c r="B5164">
        <f>VLOOKUP(C5164,Nomen2!$A$1:$E$34,3,0)</f>
        <v>0</v>
      </c>
      <c r="C5164" s="131">
        <v>50</v>
      </c>
      <c r="D5164" s="130" t="s">
        <v>177</v>
      </c>
      <c r="E5164" s="131">
        <v>64</v>
      </c>
    </row>
    <row r="5165" spans="1:5">
      <c r="A5165" t="str">
        <f>VLOOKUP(C5165,Nomen2!$A$1:$E$34,2,0)</f>
        <v>MANCHE</v>
      </c>
      <c r="B5165">
        <f>VLOOKUP(C5165,Nomen2!$A$1:$E$34,3,0)</f>
        <v>0</v>
      </c>
      <c r="C5165" s="131">
        <v>50</v>
      </c>
      <c r="D5165" s="130" t="s">
        <v>201</v>
      </c>
      <c r="E5165" s="131">
        <v>58</v>
      </c>
    </row>
    <row r="5166" spans="1:5">
      <c r="A5166" t="str">
        <f>VLOOKUP(C5166,Nomen2!$A$1:$E$34,2,0)</f>
        <v>MANCHE</v>
      </c>
      <c r="B5166">
        <f>VLOOKUP(C5166,Nomen2!$A$1:$E$34,3,0)</f>
        <v>0</v>
      </c>
      <c r="C5166" s="131">
        <v>50</v>
      </c>
      <c r="D5166" s="130" t="s">
        <v>194</v>
      </c>
      <c r="E5166" s="131">
        <v>55</v>
      </c>
    </row>
    <row r="5167" spans="1:5">
      <c r="A5167" t="str">
        <f>VLOOKUP(C5167,Nomen2!$A$1:$E$34,2,0)</f>
        <v>MANCHE</v>
      </c>
      <c r="B5167">
        <f>VLOOKUP(C5167,Nomen2!$A$1:$E$34,3,0)</f>
        <v>0</v>
      </c>
      <c r="C5167" s="131">
        <v>50</v>
      </c>
      <c r="D5167" s="130" t="s">
        <v>181</v>
      </c>
      <c r="E5167" s="131">
        <v>51</v>
      </c>
    </row>
    <row r="5168" spans="1:5">
      <c r="A5168" t="str">
        <f>VLOOKUP(C5168,Nomen2!$A$1:$E$34,2,0)</f>
        <v>MANCHE</v>
      </c>
      <c r="B5168">
        <f>VLOOKUP(C5168,Nomen2!$A$1:$E$34,3,0)</f>
        <v>0</v>
      </c>
      <c r="C5168" s="131">
        <v>50</v>
      </c>
      <c r="D5168" s="130" t="s">
        <v>291</v>
      </c>
      <c r="E5168" s="131">
        <v>47</v>
      </c>
    </row>
    <row r="5169" spans="1:5">
      <c r="A5169" t="str">
        <f>VLOOKUP(C5169,Nomen2!$A$1:$E$34,2,0)</f>
        <v>MANCHE</v>
      </c>
      <c r="B5169">
        <f>VLOOKUP(C5169,Nomen2!$A$1:$E$34,3,0)</f>
        <v>0</v>
      </c>
      <c r="C5169" s="131">
        <v>50</v>
      </c>
      <c r="D5169" s="130" t="s">
        <v>180</v>
      </c>
      <c r="E5169" s="131">
        <v>42</v>
      </c>
    </row>
    <row r="5170" spans="1:5">
      <c r="A5170" t="str">
        <f>VLOOKUP(C5170,Nomen2!$A$1:$E$34,2,0)</f>
        <v>MANCHE</v>
      </c>
      <c r="B5170">
        <f>VLOOKUP(C5170,Nomen2!$A$1:$E$34,3,0)</f>
        <v>0</v>
      </c>
      <c r="C5170" s="131">
        <v>50</v>
      </c>
      <c r="D5170" s="130" t="s">
        <v>211</v>
      </c>
      <c r="E5170" s="131">
        <v>40</v>
      </c>
    </row>
    <row r="5171" spans="1:5">
      <c r="A5171" t="str">
        <f>VLOOKUP(C5171,Nomen2!$A$1:$E$34,2,0)</f>
        <v>MANCHE</v>
      </c>
      <c r="B5171">
        <f>VLOOKUP(C5171,Nomen2!$A$1:$E$34,3,0)</f>
        <v>0</v>
      </c>
      <c r="C5171" s="131">
        <v>50</v>
      </c>
      <c r="D5171" s="130" t="s">
        <v>196</v>
      </c>
      <c r="E5171" s="131">
        <v>39</v>
      </c>
    </row>
    <row r="5172" spans="1:5">
      <c r="A5172" t="str">
        <f>VLOOKUP(C5172,Nomen2!$A$1:$E$34,2,0)</f>
        <v>MANCHE</v>
      </c>
      <c r="B5172">
        <f>VLOOKUP(C5172,Nomen2!$A$1:$E$34,3,0)</f>
        <v>0</v>
      </c>
      <c r="C5172" s="131">
        <v>50</v>
      </c>
      <c r="D5172" s="130" t="s">
        <v>229</v>
      </c>
      <c r="E5172" s="131">
        <v>38</v>
      </c>
    </row>
    <row r="5173" spans="1:5">
      <c r="A5173" t="str">
        <f>VLOOKUP(C5173,Nomen2!$A$1:$E$34,2,0)</f>
        <v>MANCHE</v>
      </c>
      <c r="B5173">
        <f>VLOOKUP(C5173,Nomen2!$A$1:$E$34,3,0)</f>
        <v>0</v>
      </c>
      <c r="C5173" s="131">
        <v>50</v>
      </c>
      <c r="D5173" s="130" t="s">
        <v>187</v>
      </c>
      <c r="E5173" s="131">
        <v>36</v>
      </c>
    </row>
    <row r="5174" spans="1:5">
      <c r="A5174" t="str">
        <f>VLOOKUP(C5174,Nomen2!$A$1:$E$34,2,0)</f>
        <v>MANCHE</v>
      </c>
      <c r="B5174">
        <f>VLOOKUP(C5174,Nomen2!$A$1:$E$34,3,0)</f>
        <v>0</v>
      </c>
      <c r="C5174" s="131">
        <v>50</v>
      </c>
      <c r="D5174" s="130" t="s">
        <v>189</v>
      </c>
      <c r="E5174" s="131">
        <v>34</v>
      </c>
    </row>
    <row r="5175" spans="1:5">
      <c r="A5175" t="str">
        <f>VLOOKUP(C5175,Nomen2!$A$1:$E$34,2,0)</f>
        <v>MANCHE</v>
      </c>
      <c r="B5175">
        <f>VLOOKUP(C5175,Nomen2!$A$1:$E$34,3,0)</f>
        <v>0</v>
      </c>
      <c r="C5175" s="131">
        <v>50</v>
      </c>
      <c r="D5175" s="130" t="s">
        <v>206</v>
      </c>
      <c r="E5175" s="131">
        <v>33</v>
      </c>
    </row>
    <row r="5176" spans="1:5">
      <c r="A5176" t="str">
        <f>VLOOKUP(C5176,Nomen2!$A$1:$E$34,2,0)</f>
        <v>MANCHE</v>
      </c>
      <c r="B5176">
        <f>VLOOKUP(C5176,Nomen2!$A$1:$E$34,3,0)</f>
        <v>0</v>
      </c>
      <c r="C5176" s="131">
        <v>50</v>
      </c>
      <c r="D5176" s="130" t="s">
        <v>200</v>
      </c>
      <c r="E5176" s="131">
        <v>32</v>
      </c>
    </row>
    <row r="5177" spans="1:5">
      <c r="A5177" t="str">
        <f>VLOOKUP(C5177,Nomen2!$A$1:$E$34,2,0)</f>
        <v>MANCHE</v>
      </c>
      <c r="B5177">
        <f>VLOOKUP(C5177,Nomen2!$A$1:$E$34,3,0)</f>
        <v>0</v>
      </c>
      <c r="C5177" s="131">
        <v>50</v>
      </c>
      <c r="D5177" s="130" t="s">
        <v>221</v>
      </c>
      <c r="E5177" s="131">
        <v>32</v>
      </c>
    </row>
    <row r="5178" spans="1:5">
      <c r="A5178" t="str">
        <f>VLOOKUP(C5178,Nomen2!$A$1:$E$34,2,0)</f>
        <v>MANCHE</v>
      </c>
      <c r="B5178">
        <f>VLOOKUP(C5178,Nomen2!$A$1:$E$34,3,0)</f>
        <v>0</v>
      </c>
      <c r="C5178" s="131">
        <v>50</v>
      </c>
      <c r="D5178" s="130" t="s">
        <v>192</v>
      </c>
      <c r="E5178" s="131">
        <v>31</v>
      </c>
    </row>
    <row r="5179" spans="1:5">
      <c r="A5179" t="str">
        <f>VLOOKUP(C5179,Nomen2!$A$1:$E$34,2,0)</f>
        <v>MANCHE</v>
      </c>
      <c r="B5179">
        <f>VLOOKUP(C5179,Nomen2!$A$1:$E$34,3,0)</f>
        <v>0</v>
      </c>
      <c r="C5179" s="131">
        <v>50</v>
      </c>
      <c r="D5179" s="130" t="s">
        <v>204</v>
      </c>
      <c r="E5179" s="131">
        <v>30</v>
      </c>
    </row>
    <row r="5180" spans="1:5">
      <c r="A5180" t="str">
        <f>VLOOKUP(C5180,Nomen2!$A$1:$E$34,2,0)</f>
        <v>MANCHE</v>
      </c>
      <c r="B5180">
        <f>VLOOKUP(C5180,Nomen2!$A$1:$E$34,3,0)</f>
        <v>0</v>
      </c>
      <c r="C5180" s="131">
        <v>50</v>
      </c>
      <c r="D5180" s="130" t="s">
        <v>273</v>
      </c>
      <c r="E5180" s="131">
        <v>30</v>
      </c>
    </row>
    <row r="5181" spans="1:5">
      <c r="A5181" t="str">
        <f>VLOOKUP(C5181,Nomen2!$A$1:$E$34,2,0)</f>
        <v>MANCHE</v>
      </c>
      <c r="B5181">
        <f>VLOOKUP(C5181,Nomen2!$A$1:$E$34,3,0)</f>
        <v>0</v>
      </c>
      <c r="C5181" s="131">
        <v>50</v>
      </c>
      <c r="D5181" s="130" t="s">
        <v>198</v>
      </c>
      <c r="E5181" s="131">
        <v>30</v>
      </c>
    </row>
    <row r="5182" spans="1:5">
      <c r="A5182" t="str">
        <f>VLOOKUP(C5182,Nomen2!$A$1:$E$34,2,0)</f>
        <v>MANCHE</v>
      </c>
      <c r="B5182">
        <f>VLOOKUP(C5182,Nomen2!$A$1:$E$34,3,0)</f>
        <v>0</v>
      </c>
      <c r="C5182" s="131">
        <v>50</v>
      </c>
      <c r="D5182" s="130" t="s">
        <v>238</v>
      </c>
      <c r="E5182" s="131">
        <v>27</v>
      </c>
    </row>
    <row r="5183" spans="1:5">
      <c r="A5183" t="str">
        <f>VLOOKUP(C5183,Nomen2!$A$1:$E$34,2,0)</f>
        <v>MANCHE</v>
      </c>
      <c r="B5183">
        <f>VLOOKUP(C5183,Nomen2!$A$1:$E$34,3,0)</f>
        <v>0</v>
      </c>
      <c r="C5183" s="131">
        <v>50</v>
      </c>
      <c r="D5183" s="130" t="s">
        <v>268</v>
      </c>
      <c r="E5183" s="131">
        <v>25</v>
      </c>
    </row>
    <row r="5184" spans="1:5">
      <c r="A5184" t="str">
        <f>VLOOKUP(C5184,Nomen2!$A$1:$E$34,2,0)</f>
        <v>MANCHE</v>
      </c>
      <c r="B5184">
        <f>VLOOKUP(C5184,Nomen2!$A$1:$E$34,3,0)</f>
        <v>0</v>
      </c>
      <c r="C5184" s="131">
        <v>50</v>
      </c>
      <c r="D5184" s="130" t="s">
        <v>215</v>
      </c>
      <c r="E5184" s="131">
        <v>24</v>
      </c>
    </row>
    <row r="5185" spans="1:5">
      <c r="A5185" t="str">
        <f>VLOOKUP(C5185,Nomen2!$A$1:$E$34,2,0)</f>
        <v>MANCHE</v>
      </c>
      <c r="B5185">
        <f>VLOOKUP(C5185,Nomen2!$A$1:$E$34,3,0)</f>
        <v>0</v>
      </c>
      <c r="C5185" s="131">
        <v>50</v>
      </c>
      <c r="D5185" s="130" t="s">
        <v>186</v>
      </c>
      <c r="E5185" s="131">
        <v>24</v>
      </c>
    </row>
    <row r="5186" spans="1:5">
      <c r="A5186" t="str">
        <f>VLOOKUP(C5186,Nomen2!$A$1:$E$34,2,0)</f>
        <v>MANCHE</v>
      </c>
      <c r="B5186">
        <f>VLOOKUP(C5186,Nomen2!$A$1:$E$34,3,0)</f>
        <v>0</v>
      </c>
      <c r="C5186" s="131">
        <v>50</v>
      </c>
      <c r="D5186" s="130" t="s">
        <v>230</v>
      </c>
      <c r="E5186" s="131">
        <v>24</v>
      </c>
    </row>
    <row r="5187" spans="1:5">
      <c r="A5187" t="str">
        <f>VLOOKUP(C5187,Nomen2!$A$1:$E$34,2,0)</f>
        <v>MANCHE</v>
      </c>
      <c r="B5187">
        <f>VLOOKUP(C5187,Nomen2!$A$1:$E$34,3,0)</f>
        <v>0</v>
      </c>
      <c r="C5187" s="131">
        <v>50</v>
      </c>
      <c r="D5187" s="130" t="s">
        <v>257</v>
      </c>
      <c r="E5187" s="131">
        <v>21</v>
      </c>
    </row>
    <row r="5188" spans="1:5">
      <c r="A5188" t="str">
        <f>VLOOKUP(C5188,Nomen2!$A$1:$E$34,2,0)</f>
        <v>MANCHE</v>
      </c>
      <c r="B5188">
        <f>VLOOKUP(C5188,Nomen2!$A$1:$E$34,3,0)</f>
        <v>0</v>
      </c>
      <c r="C5188" s="131">
        <v>50</v>
      </c>
      <c r="D5188" s="130" t="s">
        <v>190</v>
      </c>
      <c r="E5188" s="131">
        <v>21</v>
      </c>
    </row>
    <row r="5189" spans="1:5">
      <c r="A5189" t="str">
        <f>VLOOKUP(C5189,Nomen2!$A$1:$E$34,2,0)</f>
        <v>MANCHE</v>
      </c>
      <c r="B5189">
        <f>VLOOKUP(C5189,Nomen2!$A$1:$E$34,3,0)</f>
        <v>0</v>
      </c>
      <c r="C5189" s="131">
        <v>50</v>
      </c>
      <c r="D5189" s="130" t="s">
        <v>216</v>
      </c>
      <c r="E5189" s="131">
        <v>19</v>
      </c>
    </row>
    <row r="5190" spans="1:5">
      <c r="A5190" t="str">
        <f>VLOOKUP(C5190,Nomen2!$A$1:$E$34,2,0)</f>
        <v>MANCHE</v>
      </c>
      <c r="B5190">
        <f>VLOOKUP(C5190,Nomen2!$A$1:$E$34,3,0)</f>
        <v>0</v>
      </c>
      <c r="C5190" s="131">
        <v>50</v>
      </c>
      <c r="D5190" s="130" t="s">
        <v>255</v>
      </c>
      <c r="E5190" s="131">
        <v>19</v>
      </c>
    </row>
    <row r="5191" spans="1:5">
      <c r="A5191" t="str">
        <f>VLOOKUP(C5191,Nomen2!$A$1:$E$34,2,0)</f>
        <v>MANCHE</v>
      </c>
      <c r="B5191">
        <f>VLOOKUP(C5191,Nomen2!$A$1:$E$34,3,0)</f>
        <v>0</v>
      </c>
      <c r="C5191" s="131">
        <v>50</v>
      </c>
      <c r="D5191" s="130" t="s">
        <v>261</v>
      </c>
      <c r="E5191" s="131">
        <v>18</v>
      </c>
    </row>
    <row r="5192" spans="1:5">
      <c r="A5192" t="str">
        <f>VLOOKUP(C5192,Nomen2!$A$1:$E$34,2,0)</f>
        <v>MANCHE</v>
      </c>
      <c r="B5192">
        <f>VLOOKUP(C5192,Nomen2!$A$1:$E$34,3,0)</f>
        <v>0</v>
      </c>
      <c r="C5192" s="131">
        <v>50</v>
      </c>
      <c r="D5192" s="130" t="s">
        <v>223</v>
      </c>
      <c r="E5192" s="131">
        <v>17</v>
      </c>
    </row>
    <row r="5193" spans="1:5">
      <c r="A5193" t="str">
        <f>VLOOKUP(C5193,Nomen2!$A$1:$E$34,2,0)</f>
        <v>MANCHE</v>
      </c>
      <c r="B5193">
        <f>VLOOKUP(C5193,Nomen2!$A$1:$E$34,3,0)</f>
        <v>0</v>
      </c>
      <c r="C5193" s="131">
        <v>50</v>
      </c>
      <c r="D5193" s="130" t="s">
        <v>203</v>
      </c>
      <c r="E5193" s="131">
        <v>17</v>
      </c>
    </row>
    <row r="5194" spans="1:5">
      <c r="A5194" t="str">
        <f>VLOOKUP(C5194,Nomen2!$A$1:$E$34,2,0)</f>
        <v>MANCHE</v>
      </c>
      <c r="B5194">
        <f>VLOOKUP(C5194,Nomen2!$A$1:$E$34,3,0)</f>
        <v>0</v>
      </c>
      <c r="C5194" s="131">
        <v>50</v>
      </c>
      <c r="D5194" s="130" t="s">
        <v>233</v>
      </c>
      <c r="E5194" s="131">
        <v>16</v>
      </c>
    </row>
    <row r="5195" spans="1:5">
      <c r="A5195" t="str">
        <f>VLOOKUP(C5195,Nomen2!$A$1:$E$34,2,0)</f>
        <v>MANCHE</v>
      </c>
      <c r="B5195">
        <f>VLOOKUP(C5195,Nomen2!$A$1:$E$34,3,0)</f>
        <v>0</v>
      </c>
      <c r="C5195" s="131">
        <v>50</v>
      </c>
      <c r="D5195" s="130" t="s">
        <v>207</v>
      </c>
      <c r="E5195" s="131">
        <v>16</v>
      </c>
    </row>
    <row r="5196" spans="1:5">
      <c r="A5196" t="str">
        <f>VLOOKUP(C5196,Nomen2!$A$1:$E$34,2,0)</f>
        <v>MANCHE</v>
      </c>
      <c r="B5196">
        <f>VLOOKUP(C5196,Nomen2!$A$1:$E$34,3,0)</f>
        <v>0</v>
      </c>
      <c r="C5196" s="131">
        <v>50</v>
      </c>
      <c r="D5196" s="130" t="s">
        <v>340</v>
      </c>
      <c r="E5196" s="131">
        <v>15</v>
      </c>
    </row>
    <row r="5197" spans="1:5">
      <c r="A5197" t="str">
        <f>VLOOKUP(C5197,Nomen2!$A$1:$E$34,2,0)</f>
        <v>MANCHE</v>
      </c>
      <c r="B5197">
        <f>VLOOKUP(C5197,Nomen2!$A$1:$E$34,3,0)</f>
        <v>0</v>
      </c>
      <c r="C5197" s="131">
        <v>50</v>
      </c>
      <c r="D5197" s="130" t="s">
        <v>256</v>
      </c>
      <c r="E5197" s="131">
        <v>14</v>
      </c>
    </row>
    <row r="5198" spans="1:5">
      <c r="A5198" t="str">
        <f>VLOOKUP(C5198,Nomen2!$A$1:$E$34,2,0)</f>
        <v>MANCHE</v>
      </c>
      <c r="B5198">
        <f>VLOOKUP(C5198,Nomen2!$A$1:$E$34,3,0)</f>
        <v>0</v>
      </c>
      <c r="C5198" s="131">
        <v>50</v>
      </c>
      <c r="D5198" s="130" t="s">
        <v>232</v>
      </c>
      <c r="E5198" s="131">
        <v>14</v>
      </c>
    </row>
    <row r="5199" spans="1:5">
      <c r="A5199" t="str">
        <f>VLOOKUP(C5199,Nomen2!$A$1:$E$34,2,0)</f>
        <v>MANCHE</v>
      </c>
      <c r="B5199">
        <f>VLOOKUP(C5199,Nomen2!$A$1:$E$34,3,0)</f>
        <v>0</v>
      </c>
      <c r="C5199" s="131">
        <v>50</v>
      </c>
      <c r="D5199" s="130" t="s">
        <v>219</v>
      </c>
      <c r="E5199" s="131">
        <v>14</v>
      </c>
    </row>
    <row r="5200" spans="1:5">
      <c r="A5200" t="str">
        <f>VLOOKUP(C5200,Nomen2!$A$1:$E$34,2,0)</f>
        <v>MANCHE</v>
      </c>
      <c r="B5200">
        <f>VLOOKUP(C5200,Nomen2!$A$1:$E$34,3,0)</f>
        <v>0</v>
      </c>
      <c r="C5200" s="131">
        <v>50</v>
      </c>
      <c r="D5200" s="130" t="s">
        <v>213</v>
      </c>
      <c r="E5200" s="131">
        <v>12</v>
      </c>
    </row>
    <row r="5201" spans="1:5">
      <c r="A5201" t="str">
        <f>VLOOKUP(C5201,Nomen2!$A$1:$E$34,2,0)</f>
        <v>MANCHE</v>
      </c>
      <c r="B5201">
        <f>VLOOKUP(C5201,Nomen2!$A$1:$E$34,3,0)</f>
        <v>0</v>
      </c>
      <c r="C5201" s="131">
        <v>50</v>
      </c>
      <c r="D5201" s="130" t="s">
        <v>240</v>
      </c>
      <c r="E5201" s="131">
        <v>12</v>
      </c>
    </row>
    <row r="5202" spans="1:5">
      <c r="A5202" t="str">
        <f>VLOOKUP(C5202,Nomen2!$A$1:$E$34,2,0)</f>
        <v>MANCHE</v>
      </c>
      <c r="B5202">
        <f>VLOOKUP(C5202,Nomen2!$A$1:$E$34,3,0)</f>
        <v>0</v>
      </c>
      <c r="C5202" s="131">
        <v>50</v>
      </c>
      <c r="D5202" s="130" t="s">
        <v>347</v>
      </c>
      <c r="E5202" s="131">
        <v>12</v>
      </c>
    </row>
    <row r="5203" spans="1:5">
      <c r="A5203" t="str">
        <f>VLOOKUP(C5203,Nomen2!$A$1:$E$34,2,0)</f>
        <v>MANCHE</v>
      </c>
      <c r="B5203">
        <f>VLOOKUP(C5203,Nomen2!$A$1:$E$34,3,0)</f>
        <v>0</v>
      </c>
      <c r="C5203" s="131">
        <v>50</v>
      </c>
      <c r="D5203" s="130" t="s">
        <v>301</v>
      </c>
      <c r="E5203" s="131">
        <v>12</v>
      </c>
    </row>
    <row r="5204" spans="1:5">
      <c r="A5204" t="str">
        <f>VLOOKUP(C5204,Nomen2!$A$1:$E$34,2,0)</f>
        <v>MANCHE</v>
      </c>
      <c r="B5204">
        <f>VLOOKUP(C5204,Nomen2!$A$1:$E$34,3,0)</f>
        <v>0</v>
      </c>
      <c r="C5204" s="131">
        <v>50</v>
      </c>
      <c r="D5204" s="130" t="s">
        <v>296</v>
      </c>
      <c r="E5204" s="131">
        <v>12</v>
      </c>
    </row>
    <row r="5205" spans="1:5">
      <c r="A5205" t="str">
        <f>VLOOKUP(C5205,Nomen2!$A$1:$E$34,2,0)</f>
        <v>MANCHE</v>
      </c>
      <c r="B5205">
        <f>VLOOKUP(C5205,Nomen2!$A$1:$E$34,3,0)</f>
        <v>0</v>
      </c>
      <c r="C5205" s="131">
        <v>50</v>
      </c>
      <c r="D5205" s="130" t="s">
        <v>288</v>
      </c>
      <c r="E5205" s="131">
        <v>12</v>
      </c>
    </row>
    <row r="5206" spans="1:5">
      <c r="A5206" t="str">
        <f>VLOOKUP(C5206,Nomen2!$A$1:$E$34,2,0)</f>
        <v>MANCHE</v>
      </c>
      <c r="B5206">
        <f>VLOOKUP(C5206,Nomen2!$A$1:$E$34,3,0)</f>
        <v>0</v>
      </c>
      <c r="C5206" s="131">
        <v>50</v>
      </c>
      <c r="D5206" s="130" t="s">
        <v>262</v>
      </c>
      <c r="E5206" s="131">
        <v>12</v>
      </c>
    </row>
    <row r="5207" spans="1:5">
      <c r="A5207" t="str">
        <f>VLOOKUP(C5207,Nomen2!$A$1:$E$34,2,0)</f>
        <v>MANCHE</v>
      </c>
      <c r="B5207">
        <f>VLOOKUP(C5207,Nomen2!$A$1:$E$34,3,0)</f>
        <v>0</v>
      </c>
      <c r="C5207" s="131">
        <v>50</v>
      </c>
      <c r="D5207" s="130" t="s">
        <v>311</v>
      </c>
      <c r="E5207" s="131">
        <v>11</v>
      </c>
    </row>
    <row r="5208" spans="1:5">
      <c r="A5208" t="str">
        <f>VLOOKUP(C5208,Nomen2!$A$1:$E$34,2,0)</f>
        <v>MANCHE</v>
      </c>
      <c r="B5208">
        <f>VLOOKUP(C5208,Nomen2!$A$1:$E$34,3,0)</f>
        <v>0</v>
      </c>
      <c r="C5208" s="131">
        <v>50</v>
      </c>
      <c r="D5208" s="130" t="s">
        <v>197</v>
      </c>
      <c r="E5208" s="131">
        <v>11</v>
      </c>
    </row>
    <row r="5209" spans="1:5">
      <c r="A5209" t="str">
        <f>VLOOKUP(C5209,Nomen2!$A$1:$E$34,2,0)</f>
        <v>MANCHE</v>
      </c>
      <c r="B5209">
        <f>VLOOKUP(C5209,Nomen2!$A$1:$E$34,3,0)</f>
        <v>0</v>
      </c>
      <c r="C5209" s="131">
        <v>50</v>
      </c>
      <c r="D5209" s="130" t="s">
        <v>251</v>
      </c>
      <c r="E5209" s="131">
        <v>11</v>
      </c>
    </row>
    <row r="5210" spans="1:5">
      <c r="A5210" t="str">
        <f>VLOOKUP(C5210,Nomen2!$A$1:$E$34,2,0)</f>
        <v>MANCHE</v>
      </c>
      <c r="B5210">
        <f>VLOOKUP(C5210,Nomen2!$A$1:$E$34,3,0)</f>
        <v>0</v>
      </c>
      <c r="C5210" s="131">
        <v>50</v>
      </c>
      <c r="D5210" s="130" t="s">
        <v>324</v>
      </c>
      <c r="E5210" s="131">
        <v>11</v>
      </c>
    </row>
    <row r="5211" spans="1:5">
      <c r="A5211" t="str">
        <f>VLOOKUP(C5211,Nomen2!$A$1:$E$34,2,0)</f>
        <v>MANCHE</v>
      </c>
      <c r="B5211">
        <f>VLOOKUP(C5211,Nomen2!$A$1:$E$34,3,0)</f>
        <v>0</v>
      </c>
      <c r="C5211" s="131">
        <v>50</v>
      </c>
      <c r="D5211" s="130" t="s">
        <v>424</v>
      </c>
      <c r="E5211" s="131">
        <v>10</v>
      </c>
    </row>
    <row r="5212" spans="1:5">
      <c r="A5212" t="str">
        <f>VLOOKUP(C5212,Nomen2!$A$1:$E$34,2,0)</f>
        <v>MANCHE</v>
      </c>
      <c r="B5212">
        <f>VLOOKUP(C5212,Nomen2!$A$1:$E$34,3,0)</f>
        <v>0</v>
      </c>
      <c r="C5212" s="131">
        <v>50</v>
      </c>
      <c r="D5212" s="130" t="s">
        <v>225</v>
      </c>
      <c r="E5212" s="131">
        <v>10</v>
      </c>
    </row>
    <row r="5213" spans="1:5">
      <c r="A5213" t="str">
        <f>VLOOKUP(C5213,Nomen2!$A$1:$E$34,2,0)</f>
        <v>MANCHE</v>
      </c>
      <c r="B5213">
        <f>VLOOKUP(C5213,Nomen2!$A$1:$E$34,3,0)</f>
        <v>0</v>
      </c>
      <c r="C5213" s="131">
        <v>50</v>
      </c>
      <c r="D5213" s="130" t="s">
        <v>246</v>
      </c>
      <c r="E5213" s="131">
        <v>10</v>
      </c>
    </row>
    <row r="5214" spans="1:5">
      <c r="A5214" t="str">
        <f>VLOOKUP(C5214,Nomen2!$A$1:$E$34,2,0)</f>
        <v>MANCHE</v>
      </c>
      <c r="B5214">
        <f>VLOOKUP(C5214,Nomen2!$A$1:$E$34,3,0)</f>
        <v>0</v>
      </c>
      <c r="C5214" s="131">
        <v>50</v>
      </c>
      <c r="D5214" s="130" t="s">
        <v>274</v>
      </c>
      <c r="E5214" s="131">
        <v>10</v>
      </c>
    </row>
    <row r="5215" spans="1:5">
      <c r="A5215" t="str">
        <f>VLOOKUP(C5215,Nomen2!$A$1:$E$34,2,0)</f>
        <v>MANCHE</v>
      </c>
      <c r="B5215">
        <f>VLOOKUP(C5215,Nomen2!$A$1:$E$34,3,0)</f>
        <v>0</v>
      </c>
      <c r="C5215" s="131">
        <v>50</v>
      </c>
      <c r="D5215" s="130" t="s">
        <v>209</v>
      </c>
      <c r="E5215" s="131">
        <v>10</v>
      </c>
    </row>
    <row r="5216" spans="1:5">
      <c r="A5216" t="str">
        <f>VLOOKUP(C5216,Nomen2!$A$1:$E$34,2,0)</f>
        <v>MANCHE</v>
      </c>
      <c r="B5216">
        <f>VLOOKUP(C5216,Nomen2!$A$1:$E$34,3,0)</f>
        <v>0</v>
      </c>
      <c r="C5216" s="131">
        <v>50</v>
      </c>
      <c r="D5216" s="130" t="s">
        <v>217</v>
      </c>
      <c r="E5216" s="131">
        <v>9</v>
      </c>
    </row>
    <row r="5217" spans="1:5">
      <c r="A5217" t="str">
        <f>VLOOKUP(C5217,Nomen2!$A$1:$E$34,2,0)</f>
        <v>MANCHE</v>
      </c>
      <c r="B5217">
        <f>VLOOKUP(C5217,Nomen2!$A$1:$E$34,3,0)</f>
        <v>0</v>
      </c>
      <c r="C5217" s="131">
        <v>50</v>
      </c>
      <c r="D5217" s="130" t="s">
        <v>212</v>
      </c>
      <c r="E5217" s="131">
        <v>9</v>
      </c>
    </row>
    <row r="5218" spans="1:5">
      <c r="A5218" t="str">
        <f>VLOOKUP(C5218,Nomen2!$A$1:$E$34,2,0)</f>
        <v>MANCHE</v>
      </c>
      <c r="B5218">
        <f>VLOOKUP(C5218,Nomen2!$A$1:$E$34,3,0)</f>
        <v>0</v>
      </c>
      <c r="C5218" s="131">
        <v>50</v>
      </c>
      <c r="D5218" s="130" t="s">
        <v>263</v>
      </c>
      <c r="E5218" s="131">
        <v>9</v>
      </c>
    </row>
    <row r="5219" spans="1:5">
      <c r="A5219" t="str">
        <f>VLOOKUP(C5219,Nomen2!$A$1:$E$34,2,0)</f>
        <v>MANCHE</v>
      </c>
      <c r="B5219">
        <f>VLOOKUP(C5219,Nomen2!$A$1:$E$34,3,0)</f>
        <v>0</v>
      </c>
      <c r="C5219" s="131">
        <v>50</v>
      </c>
      <c r="D5219" s="130" t="s">
        <v>236</v>
      </c>
      <c r="E5219" s="131">
        <v>9</v>
      </c>
    </row>
    <row r="5220" spans="1:5">
      <c r="A5220" t="str">
        <f>VLOOKUP(C5220,Nomen2!$A$1:$E$34,2,0)</f>
        <v>MANCHE</v>
      </c>
      <c r="B5220">
        <f>VLOOKUP(C5220,Nomen2!$A$1:$E$34,3,0)</f>
        <v>0</v>
      </c>
      <c r="C5220" s="131">
        <v>50</v>
      </c>
      <c r="D5220" s="130" t="s">
        <v>280</v>
      </c>
      <c r="E5220" s="131">
        <v>9</v>
      </c>
    </row>
    <row r="5221" spans="1:5">
      <c r="A5221" t="str">
        <f>VLOOKUP(C5221,Nomen2!$A$1:$E$34,2,0)</f>
        <v>MANCHE</v>
      </c>
      <c r="B5221">
        <f>VLOOKUP(C5221,Nomen2!$A$1:$E$34,3,0)</f>
        <v>0</v>
      </c>
      <c r="C5221" s="131">
        <v>50</v>
      </c>
      <c r="D5221" s="130" t="s">
        <v>253</v>
      </c>
      <c r="E5221" s="131">
        <v>9</v>
      </c>
    </row>
    <row r="5222" spans="1:5">
      <c r="A5222" t="str">
        <f>VLOOKUP(C5222,Nomen2!$A$1:$E$34,2,0)</f>
        <v>MANCHE</v>
      </c>
      <c r="B5222">
        <f>VLOOKUP(C5222,Nomen2!$A$1:$E$34,3,0)</f>
        <v>0</v>
      </c>
      <c r="C5222" s="131">
        <v>50</v>
      </c>
      <c r="D5222" s="130" t="s">
        <v>297</v>
      </c>
      <c r="E5222" s="131">
        <v>9</v>
      </c>
    </row>
    <row r="5223" spans="1:5">
      <c r="A5223" t="str">
        <f>VLOOKUP(C5223,Nomen2!$A$1:$E$34,2,0)</f>
        <v>MANCHE</v>
      </c>
      <c r="B5223">
        <f>VLOOKUP(C5223,Nomen2!$A$1:$E$34,3,0)</f>
        <v>0</v>
      </c>
      <c r="C5223" s="131">
        <v>50</v>
      </c>
      <c r="D5223" s="130" t="s">
        <v>222</v>
      </c>
      <c r="E5223" s="131">
        <v>8</v>
      </c>
    </row>
    <row r="5224" spans="1:5">
      <c r="A5224" t="str">
        <f>VLOOKUP(C5224,Nomen2!$A$1:$E$34,2,0)</f>
        <v>MANCHE</v>
      </c>
      <c r="B5224">
        <f>VLOOKUP(C5224,Nomen2!$A$1:$E$34,3,0)</f>
        <v>0</v>
      </c>
      <c r="C5224" s="131">
        <v>50</v>
      </c>
      <c r="D5224" s="130" t="s">
        <v>226</v>
      </c>
      <c r="E5224" s="131">
        <v>8</v>
      </c>
    </row>
    <row r="5225" spans="1:5">
      <c r="A5225" t="str">
        <f>VLOOKUP(C5225,Nomen2!$A$1:$E$34,2,0)</f>
        <v>MANCHE</v>
      </c>
      <c r="B5225">
        <f>VLOOKUP(C5225,Nomen2!$A$1:$E$34,3,0)</f>
        <v>0</v>
      </c>
      <c r="C5225" s="131">
        <v>50</v>
      </c>
      <c r="D5225" s="130" t="s">
        <v>332</v>
      </c>
      <c r="E5225" s="131">
        <v>8</v>
      </c>
    </row>
    <row r="5226" spans="1:5">
      <c r="A5226" t="str">
        <f>VLOOKUP(C5226,Nomen2!$A$1:$E$34,2,0)</f>
        <v>MANCHE</v>
      </c>
      <c r="B5226">
        <f>VLOOKUP(C5226,Nomen2!$A$1:$E$34,3,0)</f>
        <v>0</v>
      </c>
      <c r="C5226" s="131">
        <v>50</v>
      </c>
      <c r="D5226" s="130" t="s">
        <v>252</v>
      </c>
      <c r="E5226" s="131">
        <v>8</v>
      </c>
    </row>
    <row r="5227" spans="1:5">
      <c r="A5227" t="str">
        <f>VLOOKUP(C5227,Nomen2!$A$1:$E$34,2,0)</f>
        <v>MANCHE</v>
      </c>
      <c r="B5227">
        <f>VLOOKUP(C5227,Nomen2!$A$1:$E$34,3,0)</f>
        <v>0</v>
      </c>
      <c r="C5227" s="131">
        <v>50</v>
      </c>
      <c r="D5227" s="130" t="s">
        <v>286</v>
      </c>
      <c r="E5227" s="131">
        <v>8</v>
      </c>
    </row>
    <row r="5228" spans="1:5">
      <c r="A5228" t="str">
        <f>VLOOKUP(C5228,Nomen2!$A$1:$E$34,2,0)</f>
        <v>MANCHE</v>
      </c>
      <c r="B5228">
        <f>VLOOKUP(C5228,Nomen2!$A$1:$E$34,3,0)</f>
        <v>0</v>
      </c>
      <c r="C5228" s="131">
        <v>50</v>
      </c>
      <c r="D5228" s="130" t="s">
        <v>228</v>
      </c>
      <c r="E5228" s="131">
        <v>8</v>
      </c>
    </row>
    <row r="5229" spans="1:5">
      <c r="A5229" t="str">
        <f>VLOOKUP(C5229,Nomen2!$A$1:$E$34,2,0)</f>
        <v>MANCHE</v>
      </c>
      <c r="B5229">
        <f>VLOOKUP(C5229,Nomen2!$A$1:$E$34,3,0)</f>
        <v>0</v>
      </c>
      <c r="C5229" s="131">
        <v>50</v>
      </c>
      <c r="D5229" s="130" t="s">
        <v>248</v>
      </c>
      <c r="E5229" s="131">
        <v>8</v>
      </c>
    </row>
    <row r="5230" spans="1:5">
      <c r="A5230" t="str">
        <f>VLOOKUP(C5230,Nomen2!$A$1:$E$34,2,0)</f>
        <v>MANCHE</v>
      </c>
      <c r="B5230">
        <f>VLOOKUP(C5230,Nomen2!$A$1:$E$34,3,0)</f>
        <v>0</v>
      </c>
      <c r="C5230" s="131">
        <v>50</v>
      </c>
      <c r="D5230" s="130" t="s">
        <v>205</v>
      </c>
      <c r="E5230" s="131">
        <v>8</v>
      </c>
    </row>
    <row r="5231" spans="1:5">
      <c r="A5231" t="str">
        <f>VLOOKUP(C5231,Nomen2!$A$1:$E$34,2,0)</f>
        <v>MANCHE</v>
      </c>
      <c r="B5231">
        <f>VLOOKUP(C5231,Nomen2!$A$1:$E$34,3,0)</f>
        <v>0</v>
      </c>
      <c r="C5231" s="131">
        <v>50</v>
      </c>
      <c r="D5231" s="130" t="s">
        <v>243</v>
      </c>
      <c r="E5231" s="131">
        <v>8</v>
      </c>
    </row>
    <row r="5232" spans="1:5">
      <c r="A5232" t="str">
        <f>VLOOKUP(C5232,Nomen2!$A$1:$E$34,2,0)</f>
        <v>MANCHE</v>
      </c>
      <c r="B5232">
        <f>VLOOKUP(C5232,Nomen2!$A$1:$E$34,3,0)</f>
        <v>0</v>
      </c>
      <c r="C5232" s="131">
        <v>50</v>
      </c>
      <c r="D5232" s="130" t="s">
        <v>488</v>
      </c>
      <c r="E5232" s="131">
        <v>7</v>
      </c>
    </row>
    <row r="5233" spans="1:5">
      <c r="A5233" t="str">
        <f>VLOOKUP(C5233,Nomen2!$A$1:$E$34,2,0)</f>
        <v>MANCHE</v>
      </c>
      <c r="B5233">
        <f>VLOOKUP(C5233,Nomen2!$A$1:$E$34,3,0)</f>
        <v>0</v>
      </c>
      <c r="C5233" s="131">
        <v>50</v>
      </c>
      <c r="D5233" s="130" t="s">
        <v>322</v>
      </c>
      <c r="E5233" s="131">
        <v>7</v>
      </c>
    </row>
    <row r="5234" spans="1:5">
      <c r="A5234" t="str">
        <f>VLOOKUP(C5234,Nomen2!$A$1:$E$34,2,0)</f>
        <v>MANCHE</v>
      </c>
      <c r="B5234">
        <f>VLOOKUP(C5234,Nomen2!$A$1:$E$34,3,0)</f>
        <v>0</v>
      </c>
      <c r="C5234" s="131">
        <v>50</v>
      </c>
      <c r="D5234" s="130" t="s">
        <v>239</v>
      </c>
      <c r="E5234" s="131">
        <v>7</v>
      </c>
    </row>
    <row r="5235" spans="1:5">
      <c r="A5235" t="str">
        <f>VLOOKUP(C5235,Nomen2!$A$1:$E$34,2,0)</f>
        <v>MANCHE</v>
      </c>
      <c r="B5235">
        <f>VLOOKUP(C5235,Nomen2!$A$1:$E$34,3,0)</f>
        <v>0</v>
      </c>
      <c r="C5235" s="131">
        <v>50</v>
      </c>
      <c r="D5235" s="130" t="s">
        <v>285</v>
      </c>
      <c r="E5235" s="131">
        <v>7</v>
      </c>
    </row>
    <row r="5236" spans="1:5">
      <c r="A5236" t="str">
        <f>VLOOKUP(C5236,Nomen2!$A$1:$E$34,2,0)</f>
        <v>MANCHE</v>
      </c>
      <c r="B5236">
        <f>VLOOKUP(C5236,Nomen2!$A$1:$E$34,3,0)</f>
        <v>0</v>
      </c>
      <c r="C5236" s="131">
        <v>50</v>
      </c>
      <c r="D5236" s="130" t="s">
        <v>403</v>
      </c>
      <c r="E5236" s="131">
        <v>7</v>
      </c>
    </row>
    <row r="5237" spans="1:5">
      <c r="A5237" t="str">
        <f>VLOOKUP(C5237,Nomen2!$A$1:$E$34,2,0)</f>
        <v>MANCHE</v>
      </c>
      <c r="B5237">
        <f>VLOOKUP(C5237,Nomen2!$A$1:$E$34,3,0)</f>
        <v>0</v>
      </c>
      <c r="C5237" s="131">
        <v>50</v>
      </c>
      <c r="D5237" s="130" t="s">
        <v>344</v>
      </c>
      <c r="E5237" s="131">
        <v>7</v>
      </c>
    </row>
    <row r="5238" spans="1:5">
      <c r="A5238" t="str">
        <f>VLOOKUP(C5238,Nomen2!$A$1:$E$34,2,0)</f>
        <v>MANCHE</v>
      </c>
      <c r="B5238">
        <f>VLOOKUP(C5238,Nomen2!$A$1:$E$34,3,0)</f>
        <v>0</v>
      </c>
      <c r="C5238" s="131">
        <v>50</v>
      </c>
      <c r="D5238" s="130" t="s">
        <v>234</v>
      </c>
      <c r="E5238" s="131">
        <v>7</v>
      </c>
    </row>
    <row r="5239" spans="1:5">
      <c r="A5239" t="str">
        <f>VLOOKUP(C5239,Nomen2!$A$1:$E$34,2,0)</f>
        <v>MANCHE</v>
      </c>
      <c r="B5239">
        <f>VLOOKUP(C5239,Nomen2!$A$1:$E$34,3,0)</f>
        <v>0</v>
      </c>
      <c r="C5239" s="131">
        <v>50</v>
      </c>
      <c r="D5239" s="130" t="s">
        <v>382</v>
      </c>
      <c r="E5239" s="131">
        <v>7</v>
      </c>
    </row>
    <row r="5240" spans="1:5">
      <c r="A5240" t="str">
        <f>VLOOKUP(C5240,Nomen2!$A$1:$E$34,2,0)</f>
        <v>MANCHE</v>
      </c>
      <c r="B5240">
        <f>VLOOKUP(C5240,Nomen2!$A$1:$E$34,3,0)</f>
        <v>0</v>
      </c>
      <c r="C5240" s="131">
        <v>50</v>
      </c>
      <c r="D5240" s="130" t="s">
        <v>302</v>
      </c>
      <c r="E5240" s="131">
        <v>7</v>
      </c>
    </row>
    <row r="5241" spans="1:5">
      <c r="A5241" t="str">
        <f>VLOOKUP(C5241,Nomen2!$A$1:$E$34,2,0)</f>
        <v>MANCHE</v>
      </c>
      <c r="B5241">
        <f>VLOOKUP(C5241,Nomen2!$A$1:$E$34,3,0)</f>
        <v>0</v>
      </c>
      <c r="C5241" s="131">
        <v>50</v>
      </c>
      <c r="D5241" s="130" t="s">
        <v>318</v>
      </c>
      <c r="E5241" s="131">
        <v>7</v>
      </c>
    </row>
    <row r="5242" spans="1:5">
      <c r="A5242" t="str">
        <f>VLOOKUP(C5242,Nomen2!$A$1:$E$34,2,0)</f>
        <v>MANCHE</v>
      </c>
      <c r="B5242">
        <f>VLOOKUP(C5242,Nomen2!$A$1:$E$34,3,0)</f>
        <v>0</v>
      </c>
      <c r="C5242" s="131">
        <v>50</v>
      </c>
      <c r="D5242" s="130" t="s">
        <v>244</v>
      </c>
      <c r="E5242" s="131">
        <v>7</v>
      </c>
    </row>
    <row r="5243" spans="1:5">
      <c r="A5243" t="str">
        <f>VLOOKUP(C5243,Nomen2!$A$1:$E$34,2,0)</f>
        <v>MANCHE</v>
      </c>
      <c r="B5243">
        <f>VLOOKUP(C5243,Nomen2!$A$1:$E$34,3,0)</f>
        <v>0</v>
      </c>
      <c r="C5243" s="131">
        <v>50</v>
      </c>
      <c r="D5243" s="130" t="s">
        <v>362</v>
      </c>
      <c r="E5243" s="131">
        <v>7</v>
      </c>
    </row>
    <row r="5244" spans="1:5">
      <c r="A5244" t="str">
        <f>VLOOKUP(C5244,Nomen2!$A$1:$E$34,2,0)</f>
        <v>MANCHE</v>
      </c>
      <c r="B5244">
        <f>VLOOKUP(C5244,Nomen2!$A$1:$E$34,3,0)</f>
        <v>0</v>
      </c>
      <c r="C5244" s="131">
        <v>50</v>
      </c>
      <c r="D5244" s="130" t="s">
        <v>339</v>
      </c>
      <c r="E5244" s="131">
        <v>6</v>
      </c>
    </row>
    <row r="5245" spans="1:5">
      <c r="A5245" t="str">
        <f>VLOOKUP(C5245,Nomen2!$A$1:$E$34,2,0)</f>
        <v>MANCHE</v>
      </c>
      <c r="B5245">
        <f>VLOOKUP(C5245,Nomen2!$A$1:$E$34,3,0)</f>
        <v>0</v>
      </c>
      <c r="C5245" s="131">
        <v>50</v>
      </c>
      <c r="D5245" s="130" t="s">
        <v>258</v>
      </c>
      <c r="E5245" s="131">
        <v>6</v>
      </c>
    </row>
    <row r="5246" spans="1:5">
      <c r="A5246" t="str">
        <f>VLOOKUP(C5246,Nomen2!$A$1:$E$34,2,0)</f>
        <v>MANCHE</v>
      </c>
      <c r="B5246">
        <f>VLOOKUP(C5246,Nomen2!$A$1:$E$34,3,0)</f>
        <v>0</v>
      </c>
      <c r="C5246" s="131">
        <v>50</v>
      </c>
      <c r="D5246" s="130" t="s">
        <v>292</v>
      </c>
      <c r="E5246" s="131">
        <v>6</v>
      </c>
    </row>
    <row r="5247" spans="1:5">
      <c r="A5247" t="str">
        <f>VLOOKUP(C5247,Nomen2!$A$1:$E$34,2,0)</f>
        <v>MANCHE</v>
      </c>
      <c r="B5247">
        <f>VLOOKUP(C5247,Nomen2!$A$1:$E$34,3,0)</f>
        <v>0</v>
      </c>
      <c r="C5247" s="131">
        <v>50</v>
      </c>
      <c r="D5247" s="130" t="s">
        <v>224</v>
      </c>
      <c r="E5247" s="131">
        <v>6</v>
      </c>
    </row>
    <row r="5248" spans="1:5">
      <c r="A5248" t="str">
        <f>VLOOKUP(C5248,Nomen2!$A$1:$E$34,2,0)</f>
        <v>MANCHE</v>
      </c>
      <c r="B5248">
        <f>VLOOKUP(C5248,Nomen2!$A$1:$E$34,3,0)</f>
        <v>0</v>
      </c>
      <c r="C5248" s="131">
        <v>50</v>
      </c>
      <c r="D5248" s="130" t="s">
        <v>315</v>
      </c>
      <c r="E5248" s="131">
        <v>6</v>
      </c>
    </row>
    <row r="5249" spans="1:5">
      <c r="A5249" t="str">
        <f>VLOOKUP(C5249,Nomen2!$A$1:$E$34,2,0)</f>
        <v>MANCHE</v>
      </c>
      <c r="B5249">
        <f>VLOOKUP(C5249,Nomen2!$A$1:$E$34,3,0)</f>
        <v>0</v>
      </c>
      <c r="C5249" s="131">
        <v>50</v>
      </c>
      <c r="D5249" s="130" t="s">
        <v>208</v>
      </c>
      <c r="E5249" s="131">
        <v>6</v>
      </c>
    </row>
    <row r="5250" spans="1:5">
      <c r="A5250" t="str">
        <f>VLOOKUP(C5250,Nomen2!$A$1:$E$34,2,0)</f>
        <v>MANCHE</v>
      </c>
      <c r="B5250">
        <f>VLOOKUP(C5250,Nomen2!$A$1:$E$34,3,0)</f>
        <v>0</v>
      </c>
      <c r="C5250" s="131">
        <v>50</v>
      </c>
      <c r="D5250" s="130" t="s">
        <v>202</v>
      </c>
      <c r="E5250" s="131">
        <v>6</v>
      </c>
    </row>
    <row r="5251" spans="1:5">
      <c r="A5251" t="str">
        <f>VLOOKUP(C5251,Nomen2!$A$1:$E$34,2,0)</f>
        <v>MANCHE</v>
      </c>
      <c r="B5251">
        <f>VLOOKUP(C5251,Nomen2!$A$1:$E$34,3,0)</f>
        <v>0</v>
      </c>
      <c r="C5251" s="131">
        <v>50</v>
      </c>
      <c r="D5251" s="130" t="s">
        <v>272</v>
      </c>
      <c r="E5251" s="131">
        <v>6</v>
      </c>
    </row>
    <row r="5252" spans="1:5">
      <c r="A5252" t="str">
        <f>VLOOKUP(C5252,Nomen2!$A$1:$E$34,2,0)</f>
        <v>MANCHE</v>
      </c>
      <c r="B5252">
        <f>VLOOKUP(C5252,Nomen2!$A$1:$E$34,3,0)</f>
        <v>0</v>
      </c>
      <c r="C5252" s="131">
        <v>50</v>
      </c>
      <c r="D5252" s="130" t="s">
        <v>278</v>
      </c>
      <c r="E5252" s="131">
        <v>6</v>
      </c>
    </row>
    <row r="5253" spans="1:5">
      <c r="A5253" t="str">
        <f>VLOOKUP(C5253,Nomen2!$A$1:$E$34,2,0)</f>
        <v>MANCHE</v>
      </c>
      <c r="B5253">
        <f>VLOOKUP(C5253,Nomen2!$A$1:$E$34,3,0)</f>
        <v>0</v>
      </c>
      <c r="C5253" s="131">
        <v>50</v>
      </c>
      <c r="D5253" s="130" t="s">
        <v>242</v>
      </c>
      <c r="E5253" s="131">
        <v>6</v>
      </c>
    </row>
    <row r="5254" spans="1:5">
      <c r="A5254" t="str">
        <f>VLOOKUP(C5254,Nomen2!$A$1:$E$34,2,0)</f>
        <v>MANCHE</v>
      </c>
      <c r="B5254">
        <f>VLOOKUP(C5254,Nomen2!$A$1:$E$34,3,0)</f>
        <v>0</v>
      </c>
      <c r="C5254" s="131">
        <v>50</v>
      </c>
      <c r="D5254" s="130" t="s">
        <v>385</v>
      </c>
      <c r="E5254" s="131">
        <v>6</v>
      </c>
    </row>
    <row r="5255" spans="1:5">
      <c r="A5255" t="str">
        <f>VLOOKUP(C5255,Nomen2!$A$1:$E$34,2,0)</f>
        <v>MANCHE</v>
      </c>
      <c r="B5255">
        <f>VLOOKUP(C5255,Nomen2!$A$1:$E$34,3,0)</f>
        <v>0</v>
      </c>
      <c r="C5255" s="131">
        <v>50</v>
      </c>
      <c r="D5255" s="130" t="s">
        <v>290</v>
      </c>
      <c r="E5255" s="131">
        <v>6</v>
      </c>
    </row>
    <row r="5256" spans="1:5">
      <c r="A5256" t="str">
        <f>VLOOKUP(C5256,Nomen2!$A$1:$E$34,2,0)</f>
        <v>MANCHE</v>
      </c>
      <c r="B5256">
        <f>VLOOKUP(C5256,Nomen2!$A$1:$E$34,3,0)</f>
        <v>0</v>
      </c>
      <c r="C5256" s="131">
        <v>50</v>
      </c>
      <c r="D5256" s="130" t="s">
        <v>310</v>
      </c>
      <c r="E5256" s="131">
        <v>6</v>
      </c>
    </row>
    <row r="5257" spans="1:5">
      <c r="A5257" t="str">
        <f>VLOOKUP(C5257,Nomen2!$A$1:$E$34,2,0)</f>
        <v>MANCHE</v>
      </c>
      <c r="B5257">
        <f>VLOOKUP(C5257,Nomen2!$A$1:$E$34,3,0)</f>
        <v>0</v>
      </c>
      <c r="C5257" s="131">
        <v>50</v>
      </c>
      <c r="D5257" s="130" t="s">
        <v>474</v>
      </c>
      <c r="E5257" s="131">
        <v>5</v>
      </c>
    </row>
    <row r="5258" spans="1:5">
      <c r="A5258" t="str">
        <f>VLOOKUP(C5258,Nomen2!$A$1:$E$34,2,0)</f>
        <v>MANCHE</v>
      </c>
      <c r="B5258">
        <f>VLOOKUP(C5258,Nomen2!$A$1:$E$34,3,0)</f>
        <v>0</v>
      </c>
      <c r="C5258" s="131">
        <v>50</v>
      </c>
      <c r="D5258" s="130" t="s">
        <v>210</v>
      </c>
      <c r="E5258" s="131">
        <v>5</v>
      </c>
    </row>
    <row r="5259" spans="1:5">
      <c r="A5259" t="str">
        <f>VLOOKUP(C5259,Nomen2!$A$1:$E$34,2,0)</f>
        <v>MANCHE</v>
      </c>
      <c r="B5259">
        <f>VLOOKUP(C5259,Nomen2!$A$1:$E$34,3,0)</f>
        <v>0</v>
      </c>
      <c r="C5259" s="131">
        <v>50</v>
      </c>
      <c r="D5259" s="130" t="s">
        <v>342</v>
      </c>
      <c r="E5259" s="131">
        <v>5</v>
      </c>
    </row>
    <row r="5260" spans="1:5">
      <c r="A5260" t="str">
        <f>VLOOKUP(C5260,Nomen2!$A$1:$E$34,2,0)</f>
        <v>MANCHE</v>
      </c>
      <c r="B5260">
        <f>VLOOKUP(C5260,Nomen2!$A$1:$E$34,3,0)</f>
        <v>0</v>
      </c>
      <c r="C5260" s="131">
        <v>50</v>
      </c>
      <c r="D5260" s="130" t="s">
        <v>312</v>
      </c>
      <c r="E5260" s="131">
        <v>5</v>
      </c>
    </row>
    <row r="5261" spans="1:5">
      <c r="A5261" t="str">
        <f>VLOOKUP(C5261,Nomen2!$A$1:$E$34,2,0)</f>
        <v>MANCHE</v>
      </c>
      <c r="B5261">
        <f>VLOOKUP(C5261,Nomen2!$A$1:$E$34,3,0)</f>
        <v>0</v>
      </c>
      <c r="C5261" s="131">
        <v>50</v>
      </c>
      <c r="D5261" s="130" t="s">
        <v>306</v>
      </c>
      <c r="E5261" s="131">
        <v>5</v>
      </c>
    </row>
    <row r="5262" spans="1:5">
      <c r="A5262" t="str">
        <f>VLOOKUP(C5262,Nomen2!$A$1:$E$34,2,0)</f>
        <v>MANCHE</v>
      </c>
      <c r="B5262">
        <f>VLOOKUP(C5262,Nomen2!$A$1:$E$34,3,0)</f>
        <v>0</v>
      </c>
      <c r="C5262" s="131">
        <v>50</v>
      </c>
      <c r="D5262" s="130" t="s">
        <v>265</v>
      </c>
      <c r="E5262" s="131">
        <v>5</v>
      </c>
    </row>
    <row r="5263" spans="1:5">
      <c r="A5263" t="str">
        <f>VLOOKUP(C5263,Nomen2!$A$1:$E$34,2,0)</f>
        <v>MANCHE</v>
      </c>
      <c r="B5263">
        <f>VLOOKUP(C5263,Nomen2!$A$1:$E$34,3,0)</f>
        <v>0</v>
      </c>
      <c r="C5263" s="131">
        <v>50</v>
      </c>
      <c r="D5263" s="130" t="s">
        <v>330</v>
      </c>
      <c r="E5263" s="131">
        <v>5</v>
      </c>
    </row>
    <row r="5264" spans="1:5">
      <c r="A5264" t="str">
        <f>VLOOKUP(C5264,Nomen2!$A$1:$E$34,2,0)</f>
        <v>MANCHE</v>
      </c>
      <c r="B5264">
        <f>VLOOKUP(C5264,Nomen2!$A$1:$E$34,3,0)</f>
        <v>0</v>
      </c>
      <c r="C5264" s="131">
        <v>50</v>
      </c>
      <c r="D5264" s="130" t="s">
        <v>218</v>
      </c>
      <c r="E5264" s="131">
        <v>5</v>
      </c>
    </row>
    <row r="5265" spans="1:5">
      <c r="A5265" t="str">
        <f>VLOOKUP(C5265,Nomen2!$A$1:$E$34,2,0)</f>
        <v>MANCHE</v>
      </c>
      <c r="B5265">
        <f>VLOOKUP(C5265,Nomen2!$A$1:$E$34,3,0)</f>
        <v>0</v>
      </c>
      <c r="C5265" s="131">
        <v>50</v>
      </c>
      <c r="D5265" s="130" t="s">
        <v>249</v>
      </c>
      <c r="E5265" s="131">
        <v>5</v>
      </c>
    </row>
    <row r="5266" spans="1:5">
      <c r="A5266" t="str">
        <f>VLOOKUP(C5266,Nomen2!$A$1:$E$34,2,0)</f>
        <v>MANCHE</v>
      </c>
      <c r="B5266">
        <f>VLOOKUP(C5266,Nomen2!$A$1:$E$34,3,0)</f>
        <v>0</v>
      </c>
      <c r="C5266" s="131">
        <v>50</v>
      </c>
      <c r="D5266" s="130" t="s">
        <v>214</v>
      </c>
      <c r="E5266" s="131">
        <v>5</v>
      </c>
    </row>
    <row r="5267" spans="1:5">
      <c r="A5267" t="str">
        <f>VLOOKUP(C5267,Nomen2!$A$1:$E$34,2,0)</f>
        <v>MANCHE</v>
      </c>
      <c r="B5267">
        <f>VLOOKUP(C5267,Nomen2!$A$1:$E$34,3,0)</f>
        <v>0</v>
      </c>
      <c r="C5267" s="131">
        <v>50</v>
      </c>
      <c r="D5267" s="130" t="s">
        <v>376</v>
      </c>
      <c r="E5267" s="131">
        <v>5</v>
      </c>
    </row>
    <row r="5268" spans="1:5">
      <c r="A5268" t="str">
        <f>VLOOKUP(C5268,Nomen2!$A$1:$E$34,2,0)</f>
        <v>MANCHE</v>
      </c>
      <c r="B5268">
        <f>VLOOKUP(C5268,Nomen2!$A$1:$E$34,3,0)</f>
        <v>0</v>
      </c>
      <c r="C5268" s="131">
        <v>50</v>
      </c>
      <c r="D5268" s="130" t="s">
        <v>378</v>
      </c>
      <c r="E5268" s="131">
        <v>5</v>
      </c>
    </row>
    <row r="5269" spans="1:5">
      <c r="A5269" t="str">
        <f>VLOOKUP(C5269,Nomen2!$A$1:$E$34,2,0)</f>
        <v>MANCHE</v>
      </c>
      <c r="B5269">
        <f>VLOOKUP(C5269,Nomen2!$A$1:$E$34,3,0)</f>
        <v>0</v>
      </c>
      <c r="C5269" s="131">
        <v>50</v>
      </c>
      <c r="D5269" s="130" t="s">
        <v>573</v>
      </c>
      <c r="E5269" s="131">
        <v>5</v>
      </c>
    </row>
    <row r="5270" spans="1:5">
      <c r="A5270" t="str">
        <f>VLOOKUP(C5270,Nomen2!$A$1:$E$34,2,0)</f>
        <v>MANCHE</v>
      </c>
      <c r="B5270">
        <f>VLOOKUP(C5270,Nomen2!$A$1:$E$34,3,0)</f>
        <v>0</v>
      </c>
      <c r="C5270" s="131">
        <v>50</v>
      </c>
      <c r="D5270" s="130" t="s">
        <v>231</v>
      </c>
      <c r="E5270" s="131">
        <v>5</v>
      </c>
    </row>
    <row r="5271" spans="1:5">
      <c r="A5271" t="str">
        <f>VLOOKUP(C5271,Nomen2!$A$1:$E$34,2,0)</f>
        <v>MANCHE</v>
      </c>
      <c r="B5271">
        <f>VLOOKUP(C5271,Nomen2!$A$1:$E$34,3,0)</f>
        <v>0</v>
      </c>
      <c r="C5271" s="131">
        <v>50</v>
      </c>
      <c r="D5271" s="130" t="s">
        <v>316</v>
      </c>
      <c r="E5271" s="131">
        <v>5</v>
      </c>
    </row>
    <row r="5272" spans="1:5">
      <c r="A5272" t="str">
        <f>VLOOKUP(C5272,Nomen2!$A$1:$E$34,2,0)</f>
        <v>MANCHE</v>
      </c>
      <c r="B5272">
        <f>VLOOKUP(C5272,Nomen2!$A$1:$E$34,3,0)</f>
        <v>0</v>
      </c>
      <c r="C5272" s="131">
        <v>50</v>
      </c>
      <c r="D5272" s="130" t="s">
        <v>287</v>
      </c>
      <c r="E5272" s="131">
        <v>5</v>
      </c>
    </row>
    <row r="5273" spans="1:5">
      <c r="A5273" t="str">
        <f>VLOOKUP(C5273,Nomen2!$A$1:$E$34,2,0)</f>
        <v>MANCHE</v>
      </c>
      <c r="B5273">
        <f>VLOOKUP(C5273,Nomen2!$A$1:$E$34,3,0)</f>
        <v>0</v>
      </c>
      <c r="C5273" s="131">
        <v>50</v>
      </c>
      <c r="D5273" s="130" t="s">
        <v>467</v>
      </c>
      <c r="E5273" s="131">
        <v>5</v>
      </c>
    </row>
    <row r="5274" spans="1:5">
      <c r="A5274" t="str">
        <f>VLOOKUP(C5274,Nomen2!$A$1:$E$34,2,0)</f>
        <v>MANCHE</v>
      </c>
      <c r="B5274">
        <f>VLOOKUP(C5274,Nomen2!$A$1:$E$34,3,0)</f>
        <v>0</v>
      </c>
      <c r="C5274" s="131">
        <v>50</v>
      </c>
      <c r="D5274" s="130" t="s">
        <v>392</v>
      </c>
      <c r="E5274" s="131">
        <v>5</v>
      </c>
    </row>
    <row r="5275" spans="1:5">
      <c r="A5275" t="str">
        <f>VLOOKUP(C5275,Nomen2!$A$1:$E$34,2,0)</f>
        <v>MANCHE</v>
      </c>
      <c r="B5275">
        <f>VLOOKUP(C5275,Nomen2!$A$1:$E$34,3,0)</f>
        <v>0</v>
      </c>
      <c r="C5275" s="131">
        <v>50</v>
      </c>
      <c r="D5275" s="130" t="s">
        <v>476</v>
      </c>
      <c r="E5275" s="131">
        <v>4</v>
      </c>
    </row>
    <row r="5276" spans="1:5">
      <c r="A5276" t="str">
        <f>VLOOKUP(C5276,Nomen2!$A$1:$E$34,2,0)</f>
        <v>MANCHE</v>
      </c>
      <c r="B5276">
        <f>VLOOKUP(C5276,Nomen2!$A$1:$E$34,3,0)</f>
        <v>0</v>
      </c>
      <c r="C5276" s="131">
        <v>50</v>
      </c>
      <c r="D5276" s="130" t="s">
        <v>600</v>
      </c>
      <c r="E5276" s="131">
        <v>4</v>
      </c>
    </row>
    <row r="5277" spans="1:5">
      <c r="A5277" t="str">
        <f>VLOOKUP(C5277,Nomen2!$A$1:$E$34,2,0)</f>
        <v>MANCHE</v>
      </c>
      <c r="B5277">
        <f>VLOOKUP(C5277,Nomen2!$A$1:$E$34,3,0)</f>
        <v>0</v>
      </c>
      <c r="C5277" s="131">
        <v>50</v>
      </c>
      <c r="D5277" s="130" t="s">
        <v>426</v>
      </c>
      <c r="E5277" s="131">
        <v>4</v>
      </c>
    </row>
    <row r="5278" spans="1:5">
      <c r="A5278" t="str">
        <f>VLOOKUP(C5278,Nomen2!$A$1:$E$34,2,0)</f>
        <v>MANCHE</v>
      </c>
      <c r="B5278">
        <f>VLOOKUP(C5278,Nomen2!$A$1:$E$34,3,0)</f>
        <v>0</v>
      </c>
      <c r="C5278" s="131">
        <v>50</v>
      </c>
      <c r="D5278" s="130" t="s">
        <v>328</v>
      </c>
      <c r="E5278" s="131">
        <v>4</v>
      </c>
    </row>
    <row r="5279" spans="1:5">
      <c r="A5279" t="str">
        <f>VLOOKUP(C5279,Nomen2!$A$1:$E$34,2,0)</f>
        <v>MANCHE</v>
      </c>
      <c r="B5279">
        <f>VLOOKUP(C5279,Nomen2!$A$1:$E$34,3,0)</f>
        <v>0</v>
      </c>
      <c r="C5279" s="131">
        <v>50</v>
      </c>
      <c r="D5279" s="130" t="s">
        <v>237</v>
      </c>
      <c r="E5279" s="131">
        <v>4</v>
      </c>
    </row>
    <row r="5280" spans="1:5">
      <c r="A5280" t="str">
        <f>VLOOKUP(C5280,Nomen2!$A$1:$E$34,2,0)</f>
        <v>MANCHE</v>
      </c>
      <c r="B5280">
        <f>VLOOKUP(C5280,Nomen2!$A$1:$E$34,3,0)</f>
        <v>0</v>
      </c>
      <c r="C5280" s="131">
        <v>50</v>
      </c>
      <c r="D5280" s="130" t="s">
        <v>430</v>
      </c>
      <c r="E5280" s="131">
        <v>4</v>
      </c>
    </row>
    <row r="5281" spans="1:5">
      <c r="A5281" t="str">
        <f>VLOOKUP(C5281,Nomen2!$A$1:$E$34,2,0)</f>
        <v>MANCHE</v>
      </c>
      <c r="B5281">
        <f>VLOOKUP(C5281,Nomen2!$A$1:$E$34,3,0)</f>
        <v>0</v>
      </c>
      <c r="C5281" s="131">
        <v>50</v>
      </c>
      <c r="D5281" s="130" t="s">
        <v>400</v>
      </c>
      <c r="E5281" s="131">
        <v>4</v>
      </c>
    </row>
    <row r="5282" spans="1:5">
      <c r="A5282" t="str">
        <f>VLOOKUP(C5282,Nomen2!$A$1:$E$34,2,0)</f>
        <v>MANCHE</v>
      </c>
      <c r="B5282">
        <f>VLOOKUP(C5282,Nomen2!$A$1:$E$34,3,0)</f>
        <v>0</v>
      </c>
      <c r="C5282" s="131">
        <v>50</v>
      </c>
      <c r="D5282" s="130" t="s">
        <v>498</v>
      </c>
      <c r="E5282" s="131">
        <v>4</v>
      </c>
    </row>
    <row r="5283" spans="1:5">
      <c r="A5283" t="str">
        <f>VLOOKUP(C5283,Nomen2!$A$1:$E$34,2,0)</f>
        <v>MANCHE</v>
      </c>
      <c r="B5283">
        <f>VLOOKUP(C5283,Nomen2!$A$1:$E$34,3,0)</f>
        <v>0</v>
      </c>
      <c r="C5283" s="131">
        <v>50</v>
      </c>
      <c r="D5283" s="130" t="s">
        <v>271</v>
      </c>
      <c r="E5283" s="131">
        <v>4</v>
      </c>
    </row>
    <row r="5284" spans="1:5">
      <c r="A5284" t="str">
        <f>VLOOKUP(C5284,Nomen2!$A$1:$E$34,2,0)</f>
        <v>MANCHE</v>
      </c>
      <c r="B5284">
        <f>VLOOKUP(C5284,Nomen2!$A$1:$E$34,3,0)</f>
        <v>0</v>
      </c>
      <c r="C5284" s="131">
        <v>50</v>
      </c>
      <c r="D5284" s="130" t="s">
        <v>372</v>
      </c>
      <c r="E5284" s="131">
        <v>4</v>
      </c>
    </row>
    <row r="5285" spans="1:5">
      <c r="A5285" t="str">
        <f>VLOOKUP(C5285,Nomen2!$A$1:$E$34,2,0)</f>
        <v>MANCHE</v>
      </c>
      <c r="B5285">
        <f>VLOOKUP(C5285,Nomen2!$A$1:$E$34,3,0)</f>
        <v>0</v>
      </c>
      <c r="C5285" s="131">
        <v>50</v>
      </c>
      <c r="D5285" s="130" t="s">
        <v>445</v>
      </c>
      <c r="E5285" s="131">
        <v>4</v>
      </c>
    </row>
    <row r="5286" spans="1:5">
      <c r="A5286" t="str">
        <f>VLOOKUP(C5286,Nomen2!$A$1:$E$34,2,0)</f>
        <v>MANCHE</v>
      </c>
      <c r="B5286">
        <f>VLOOKUP(C5286,Nomen2!$A$1:$E$34,3,0)</f>
        <v>0</v>
      </c>
      <c r="C5286" s="131">
        <v>50</v>
      </c>
      <c r="D5286" s="130" t="s">
        <v>446</v>
      </c>
      <c r="E5286" s="131">
        <v>4</v>
      </c>
    </row>
    <row r="5287" spans="1:5">
      <c r="A5287" t="str">
        <f>VLOOKUP(C5287,Nomen2!$A$1:$E$34,2,0)</f>
        <v>MANCHE</v>
      </c>
      <c r="B5287">
        <f>VLOOKUP(C5287,Nomen2!$A$1:$E$34,3,0)</f>
        <v>0</v>
      </c>
      <c r="C5287" s="131">
        <v>50</v>
      </c>
      <c r="D5287" s="130" t="s">
        <v>380</v>
      </c>
      <c r="E5287" s="131">
        <v>4</v>
      </c>
    </row>
    <row r="5288" spans="1:5">
      <c r="A5288" t="str">
        <f>VLOOKUP(C5288,Nomen2!$A$1:$E$34,2,0)</f>
        <v>MANCHE</v>
      </c>
      <c r="B5288">
        <f>VLOOKUP(C5288,Nomen2!$A$1:$E$34,3,0)</f>
        <v>0</v>
      </c>
      <c r="C5288" s="131">
        <v>50</v>
      </c>
      <c r="D5288" s="130" t="s">
        <v>411</v>
      </c>
      <c r="E5288" s="131">
        <v>4</v>
      </c>
    </row>
    <row r="5289" spans="1:5">
      <c r="A5289" t="str">
        <f>VLOOKUP(C5289,Nomen2!$A$1:$E$34,2,0)</f>
        <v>MANCHE</v>
      </c>
      <c r="B5289">
        <f>VLOOKUP(C5289,Nomen2!$A$1:$E$34,3,0)</f>
        <v>0</v>
      </c>
      <c r="C5289" s="131">
        <v>50</v>
      </c>
      <c r="D5289" s="130" t="s">
        <v>386</v>
      </c>
      <c r="E5289" s="131">
        <v>4</v>
      </c>
    </row>
    <row r="5290" spans="1:5">
      <c r="A5290" t="str">
        <f>VLOOKUP(C5290,Nomen2!$A$1:$E$34,2,0)</f>
        <v>MANCHE</v>
      </c>
      <c r="B5290">
        <f>VLOOKUP(C5290,Nomen2!$A$1:$E$34,3,0)</f>
        <v>0</v>
      </c>
      <c r="C5290" s="131">
        <v>50</v>
      </c>
      <c r="D5290" s="130" t="s">
        <v>289</v>
      </c>
      <c r="E5290" s="131">
        <v>4</v>
      </c>
    </row>
    <row r="5291" spans="1:5">
      <c r="A5291" t="str">
        <f>VLOOKUP(C5291,Nomen2!$A$1:$E$34,2,0)</f>
        <v>MANCHE</v>
      </c>
      <c r="B5291">
        <f>VLOOKUP(C5291,Nomen2!$A$1:$E$34,3,0)</f>
        <v>0</v>
      </c>
      <c r="C5291" s="131">
        <v>50</v>
      </c>
      <c r="D5291" s="130" t="s">
        <v>464</v>
      </c>
      <c r="E5291" s="131">
        <v>4</v>
      </c>
    </row>
    <row r="5292" spans="1:5">
      <c r="A5292" t="str">
        <f>VLOOKUP(C5292,Nomen2!$A$1:$E$34,2,0)</f>
        <v>MANCHE</v>
      </c>
      <c r="B5292">
        <f>VLOOKUP(C5292,Nomen2!$A$1:$E$34,3,0)</f>
        <v>0</v>
      </c>
      <c r="C5292" s="131">
        <v>50</v>
      </c>
      <c r="D5292" s="130" t="s">
        <v>418</v>
      </c>
      <c r="E5292" s="131">
        <v>4</v>
      </c>
    </row>
    <row r="5293" spans="1:5">
      <c r="A5293" t="str">
        <f>VLOOKUP(C5293,Nomen2!$A$1:$E$34,2,0)</f>
        <v>MANCHE</v>
      </c>
      <c r="B5293">
        <f>VLOOKUP(C5293,Nomen2!$A$1:$E$34,3,0)</f>
        <v>0</v>
      </c>
      <c r="C5293" s="131">
        <v>50</v>
      </c>
      <c r="D5293" s="130" t="s">
        <v>572</v>
      </c>
      <c r="E5293" s="131">
        <v>3</v>
      </c>
    </row>
    <row r="5294" spans="1:5">
      <c r="A5294" t="str">
        <f>VLOOKUP(C5294,Nomen2!$A$1:$E$34,2,0)</f>
        <v>MANCHE</v>
      </c>
      <c r="B5294">
        <f>VLOOKUP(C5294,Nomen2!$A$1:$E$34,3,0)</f>
        <v>0</v>
      </c>
      <c r="C5294" s="131">
        <v>50</v>
      </c>
      <c r="D5294" s="130" t="s">
        <v>478</v>
      </c>
      <c r="E5294" s="131">
        <v>3</v>
      </c>
    </row>
    <row r="5295" spans="1:5">
      <c r="A5295" t="str">
        <f>VLOOKUP(C5295,Nomen2!$A$1:$E$34,2,0)</f>
        <v>MANCHE</v>
      </c>
      <c r="B5295">
        <f>VLOOKUP(C5295,Nomen2!$A$1:$E$34,3,0)</f>
        <v>0</v>
      </c>
      <c r="C5295" s="131">
        <v>50</v>
      </c>
      <c r="D5295" s="130" t="s">
        <v>313</v>
      </c>
      <c r="E5295" s="131">
        <v>3</v>
      </c>
    </row>
    <row r="5296" spans="1:5">
      <c r="A5296" t="str">
        <f>VLOOKUP(C5296,Nomen2!$A$1:$E$34,2,0)</f>
        <v>MANCHE</v>
      </c>
      <c r="B5296">
        <f>VLOOKUP(C5296,Nomen2!$A$1:$E$34,3,0)</f>
        <v>0</v>
      </c>
      <c r="C5296" s="131">
        <v>50</v>
      </c>
      <c r="D5296" s="130" t="s">
        <v>343</v>
      </c>
      <c r="E5296" s="131">
        <v>3</v>
      </c>
    </row>
    <row r="5297" spans="1:5">
      <c r="A5297" t="str">
        <f>VLOOKUP(C5297,Nomen2!$A$1:$E$34,2,0)</f>
        <v>MANCHE</v>
      </c>
      <c r="B5297">
        <f>VLOOKUP(C5297,Nomen2!$A$1:$E$34,3,0)</f>
        <v>0</v>
      </c>
      <c r="C5297" s="131">
        <v>50</v>
      </c>
      <c r="D5297" s="130" t="s">
        <v>496</v>
      </c>
      <c r="E5297" s="131">
        <v>3</v>
      </c>
    </row>
    <row r="5298" spans="1:5">
      <c r="A5298" t="str">
        <f>VLOOKUP(C5298,Nomen2!$A$1:$E$34,2,0)</f>
        <v>MANCHE</v>
      </c>
      <c r="B5298">
        <f>VLOOKUP(C5298,Nomen2!$A$1:$E$34,3,0)</f>
        <v>0</v>
      </c>
      <c r="C5298" s="131">
        <v>50</v>
      </c>
      <c r="D5298" s="130" t="s">
        <v>435</v>
      </c>
      <c r="E5298" s="131">
        <v>3</v>
      </c>
    </row>
    <row r="5299" spans="1:5">
      <c r="A5299" t="str">
        <f>VLOOKUP(C5299,Nomen2!$A$1:$E$34,2,0)</f>
        <v>MANCHE</v>
      </c>
      <c r="B5299">
        <f>VLOOKUP(C5299,Nomen2!$A$1:$E$34,3,0)</f>
        <v>0</v>
      </c>
      <c r="C5299" s="131">
        <v>50</v>
      </c>
      <c r="D5299" s="130" t="s">
        <v>436</v>
      </c>
      <c r="E5299" s="131">
        <v>3</v>
      </c>
    </row>
    <row r="5300" spans="1:5">
      <c r="A5300" t="str">
        <f>VLOOKUP(C5300,Nomen2!$A$1:$E$34,2,0)</f>
        <v>MANCHE</v>
      </c>
      <c r="B5300">
        <f>VLOOKUP(C5300,Nomen2!$A$1:$E$34,3,0)</f>
        <v>0</v>
      </c>
      <c r="C5300" s="131">
        <v>50</v>
      </c>
      <c r="D5300" s="130" t="s">
        <v>294</v>
      </c>
      <c r="E5300" s="131">
        <v>3</v>
      </c>
    </row>
    <row r="5301" spans="1:5">
      <c r="A5301" t="str">
        <f>VLOOKUP(C5301,Nomen2!$A$1:$E$34,2,0)</f>
        <v>MANCHE</v>
      </c>
      <c r="B5301">
        <f>VLOOKUP(C5301,Nomen2!$A$1:$E$34,3,0)</f>
        <v>0</v>
      </c>
      <c r="C5301" s="131">
        <v>50</v>
      </c>
      <c r="D5301" s="130" t="s">
        <v>374</v>
      </c>
      <c r="E5301" s="131">
        <v>3</v>
      </c>
    </row>
    <row r="5302" spans="1:5">
      <c r="A5302" t="str">
        <f>VLOOKUP(C5302,Nomen2!$A$1:$E$34,2,0)</f>
        <v>MANCHE</v>
      </c>
      <c r="B5302">
        <f>VLOOKUP(C5302,Nomen2!$A$1:$E$34,3,0)</f>
        <v>0</v>
      </c>
      <c r="C5302" s="131">
        <v>50</v>
      </c>
      <c r="D5302" s="130" t="s">
        <v>346</v>
      </c>
      <c r="E5302" s="131">
        <v>3</v>
      </c>
    </row>
    <row r="5303" spans="1:5">
      <c r="A5303" t="str">
        <f>VLOOKUP(C5303,Nomen2!$A$1:$E$34,2,0)</f>
        <v>MANCHE</v>
      </c>
      <c r="B5303">
        <f>VLOOKUP(C5303,Nomen2!$A$1:$E$34,3,0)</f>
        <v>0</v>
      </c>
      <c r="C5303" s="131">
        <v>50</v>
      </c>
      <c r="D5303" s="130" t="s">
        <v>506</v>
      </c>
      <c r="E5303" s="131">
        <v>3</v>
      </c>
    </row>
    <row r="5304" spans="1:5">
      <c r="A5304" t="str">
        <f>VLOOKUP(C5304,Nomen2!$A$1:$E$34,2,0)</f>
        <v>MANCHE</v>
      </c>
      <c r="B5304">
        <f>VLOOKUP(C5304,Nomen2!$A$1:$E$34,3,0)</f>
        <v>0</v>
      </c>
      <c r="C5304" s="131">
        <v>50</v>
      </c>
      <c r="D5304" s="130" t="s">
        <v>375</v>
      </c>
      <c r="E5304" s="131">
        <v>3</v>
      </c>
    </row>
    <row r="5305" spans="1:5">
      <c r="A5305" t="str">
        <f>VLOOKUP(C5305,Nomen2!$A$1:$E$34,2,0)</f>
        <v>MANCHE</v>
      </c>
      <c r="B5305">
        <f>VLOOKUP(C5305,Nomen2!$A$1:$E$34,3,0)</f>
        <v>0</v>
      </c>
      <c r="C5305" s="131">
        <v>50</v>
      </c>
      <c r="D5305" s="130" t="s">
        <v>279</v>
      </c>
      <c r="E5305" s="131">
        <v>3</v>
      </c>
    </row>
    <row r="5306" spans="1:5">
      <c r="A5306" t="str">
        <f>VLOOKUP(C5306,Nomen2!$A$1:$E$34,2,0)</f>
        <v>MANCHE</v>
      </c>
      <c r="B5306">
        <f>VLOOKUP(C5306,Nomen2!$A$1:$E$34,3,0)</f>
        <v>0</v>
      </c>
      <c r="C5306" s="131">
        <v>50</v>
      </c>
      <c r="D5306" s="130" t="s">
        <v>283</v>
      </c>
      <c r="E5306" s="131">
        <v>3</v>
      </c>
    </row>
    <row r="5307" spans="1:5">
      <c r="A5307" t="str">
        <f>VLOOKUP(C5307,Nomen2!$A$1:$E$34,2,0)</f>
        <v>MANCHE</v>
      </c>
      <c r="B5307">
        <f>VLOOKUP(C5307,Nomen2!$A$1:$E$34,3,0)</f>
        <v>0</v>
      </c>
      <c r="C5307" s="131">
        <v>50</v>
      </c>
      <c r="D5307" s="130" t="s">
        <v>456</v>
      </c>
      <c r="E5307" s="131">
        <v>3</v>
      </c>
    </row>
    <row r="5308" spans="1:5">
      <c r="A5308" t="str">
        <f>VLOOKUP(C5308,Nomen2!$A$1:$E$34,2,0)</f>
        <v>MANCHE</v>
      </c>
      <c r="B5308">
        <f>VLOOKUP(C5308,Nomen2!$A$1:$E$34,3,0)</f>
        <v>0</v>
      </c>
      <c r="C5308" s="131">
        <v>50</v>
      </c>
      <c r="D5308" s="130" t="s">
        <v>387</v>
      </c>
      <c r="E5308" s="131">
        <v>3</v>
      </c>
    </row>
    <row r="5309" spans="1:5">
      <c r="A5309" t="str">
        <f>VLOOKUP(C5309,Nomen2!$A$1:$E$34,2,0)</f>
        <v>MANCHE</v>
      </c>
      <c r="B5309">
        <f>VLOOKUP(C5309,Nomen2!$A$1:$E$34,3,0)</f>
        <v>0</v>
      </c>
      <c r="C5309" s="131">
        <v>50</v>
      </c>
      <c r="D5309" s="130" t="s">
        <v>319</v>
      </c>
      <c r="E5309" s="131">
        <v>3</v>
      </c>
    </row>
    <row r="5310" spans="1:5">
      <c r="A5310" t="str">
        <f>VLOOKUP(C5310,Nomen2!$A$1:$E$34,2,0)</f>
        <v>MANCHE</v>
      </c>
      <c r="B5310">
        <f>VLOOKUP(C5310,Nomen2!$A$1:$E$34,3,0)</f>
        <v>0</v>
      </c>
      <c r="C5310" s="131">
        <v>50</v>
      </c>
      <c r="D5310" s="130" t="s">
        <v>334</v>
      </c>
      <c r="E5310" s="131">
        <v>3</v>
      </c>
    </row>
    <row r="5311" spans="1:5">
      <c r="A5311" t="str">
        <f>VLOOKUP(C5311,Nomen2!$A$1:$E$34,2,0)</f>
        <v>MANCHE</v>
      </c>
      <c r="B5311">
        <f>VLOOKUP(C5311,Nomen2!$A$1:$E$34,3,0)</f>
        <v>0</v>
      </c>
      <c r="C5311" s="131">
        <v>50</v>
      </c>
      <c r="D5311" s="130" t="s">
        <v>320</v>
      </c>
      <c r="E5311" s="131">
        <v>3</v>
      </c>
    </row>
    <row r="5312" spans="1:5">
      <c r="A5312" t="str">
        <f>VLOOKUP(C5312,Nomen2!$A$1:$E$34,2,0)</f>
        <v>MANCHE</v>
      </c>
      <c r="B5312">
        <f>VLOOKUP(C5312,Nomen2!$A$1:$E$34,3,0)</f>
        <v>0</v>
      </c>
      <c r="C5312" s="131">
        <v>50</v>
      </c>
      <c r="D5312" s="130" t="s">
        <v>361</v>
      </c>
      <c r="E5312" s="131">
        <v>3</v>
      </c>
    </row>
    <row r="5313" spans="1:5">
      <c r="A5313" t="str">
        <f>VLOOKUP(C5313,Nomen2!$A$1:$E$34,2,0)</f>
        <v>MANCHE</v>
      </c>
      <c r="B5313">
        <f>VLOOKUP(C5313,Nomen2!$A$1:$E$34,3,0)</f>
        <v>0</v>
      </c>
      <c r="C5313" s="131">
        <v>50</v>
      </c>
      <c r="D5313" s="130" t="s">
        <v>338</v>
      </c>
      <c r="E5313" s="131">
        <v>3</v>
      </c>
    </row>
    <row r="5314" spans="1:5">
      <c r="A5314" t="str">
        <f>VLOOKUP(C5314,Nomen2!$A$1:$E$34,2,0)</f>
        <v>MANCHE</v>
      </c>
      <c r="B5314">
        <f>VLOOKUP(C5314,Nomen2!$A$1:$E$34,3,0)</f>
        <v>0</v>
      </c>
      <c r="C5314" s="131">
        <v>50</v>
      </c>
      <c r="D5314" s="130" t="s">
        <v>364</v>
      </c>
      <c r="E5314" s="131">
        <v>2</v>
      </c>
    </row>
    <row r="5315" spans="1:5">
      <c r="A5315" t="str">
        <f>VLOOKUP(C5315,Nomen2!$A$1:$E$34,2,0)</f>
        <v>MANCHE</v>
      </c>
      <c r="B5315">
        <f>VLOOKUP(C5315,Nomen2!$A$1:$E$34,3,0)</f>
        <v>0</v>
      </c>
      <c r="C5315" s="131">
        <v>50</v>
      </c>
      <c r="D5315" s="130" t="s">
        <v>477</v>
      </c>
      <c r="E5315" s="131">
        <v>2</v>
      </c>
    </row>
    <row r="5316" spans="1:5">
      <c r="A5316" t="str">
        <f>VLOOKUP(C5316,Nomen2!$A$1:$E$34,2,0)</f>
        <v>MANCHE</v>
      </c>
      <c r="B5316">
        <f>VLOOKUP(C5316,Nomen2!$A$1:$E$34,3,0)</f>
        <v>0</v>
      </c>
      <c r="C5316" s="131">
        <v>50</v>
      </c>
      <c r="D5316" s="130" t="s">
        <v>269</v>
      </c>
      <c r="E5316" s="131">
        <v>2</v>
      </c>
    </row>
    <row r="5317" spans="1:5">
      <c r="A5317" t="str">
        <f>VLOOKUP(C5317,Nomen2!$A$1:$E$34,2,0)</f>
        <v>MANCHE</v>
      </c>
      <c r="B5317">
        <f>VLOOKUP(C5317,Nomen2!$A$1:$E$34,3,0)</f>
        <v>0</v>
      </c>
      <c r="C5317" s="131">
        <v>50</v>
      </c>
      <c r="D5317" s="130" t="s">
        <v>481</v>
      </c>
      <c r="E5317" s="131">
        <v>2</v>
      </c>
    </row>
    <row r="5318" spans="1:5">
      <c r="A5318" t="str">
        <f>VLOOKUP(C5318,Nomen2!$A$1:$E$34,2,0)</f>
        <v>MANCHE</v>
      </c>
      <c r="B5318">
        <f>VLOOKUP(C5318,Nomen2!$A$1:$E$34,3,0)</f>
        <v>0</v>
      </c>
      <c r="C5318" s="131">
        <v>50</v>
      </c>
      <c r="D5318" s="130" t="s">
        <v>482</v>
      </c>
      <c r="E5318" s="131">
        <v>2</v>
      </c>
    </row>
    <row r="5319" spans="1:5">
      <c r="A5319" t="str">
        <f>VLOOKUP(C5319,Nomen2!$A$1:$E$34,2,0)</f>
        <v>MANCHE</v>
      </c>
      <c r="B5319">
        <f>VLOOKUP(C5319,Nomen2!$A$1:$E$34,3,0)</f>
        <v>0</v>
      </c>
      <c r="C5319" s="131">
        <v>50</v>
      </c>
      <c r="D5319" s="130" t="s">
        <v>616</v>
      </c>
      <c r="E5319" s="131">
        <v>2</v>
      </c>
    </row>
    <row r="5320" spans="1:5">
      <c r="A5320" t="str">
        <f>VLOOKUP(C5320,Nomen2!$A$1:$E$34,2,0)</f>
        <v>MANCHE</v>
      </c>
      <c r="B5320">
        <f>VLOOKUP(C5320,Nomen2!$A$1:$E$34,3,0)</f>
        <v>0</v>
      </c>
      <c r="C5320" s="131">
        <v>50</v>
      </c>
      <c r="D5320" s="130" t="s">
        <v>276</v>
      </c>
      <c r="E5320" s="131">
        <v>2</v>
      </c>
    </row>
    <row r="5321" spans="1:5">
      <c r="A5321" t="str">
        <f>VLOOKUP(C5321,Nomen2!$A$1:$E$34,2,0)</f>
        <v>MANCHE</v>
      </c>
      <c r="B5321">
        <f>VLOOKUP(C5321,Nomen2!$A$1:$E$34,3,0)</f>
        <v>0</v>
      </c>
      <c r="C5321" s="131">
        <v>50</v>
      </c>
      <c r="D5321" s="130" t="s">
        <v>293</v>
      </c>
      <c r="E5321" s="131">
        <v>2</v>
      </c>
    </row>
    <row r="5322" spans="1:5">
      <c r="A5322" t="str">
        <f>VLOOKUP(C5322,Nomen2!$A$1:$E$34,2,0)</f>
        <v>MANCHE</v>
      </c>
      <c r="B5322">
        <f>VLOOKUP(C5322,Nomen2!$A$1:$E$34,3,0)</f>
        <v>0</v>
      </c>
      <c r="C5322" s="131">
        <v>50</v>
      </c>
      <c r="D5322" s="130" t="s">
        <v>493</v>
      </c>
      <c r="E5322" s="131">
        <v>2</v>
      </c>
    </row>
    <row r="5323" spans="1:5">
      <c r="A5323" t="str">
        <f>VLOOKUP(C5323,Nomen2!$A$1:$E$34,2,0)</f>
        <v>MANCHE</v>
      </c>
      <c r="B5323">
        <f>VLOOKUP(C5323,Nomen2!$A$1:$E$34,3,0)</f>
        <v>0</v>
      </c>
      <c r="C5323" s="131">
        <v>50</v>
      </c>
      <c r="D5323" s="130" t="s">
        <v>245</v>
      </c>
      <c r="E5323" s="131">
        <v>2</v>
      </c>
    </row>
    <row r="5324" spans="1:5">
      <c r="A5324" t="str">
        <f>VLOOKUP(C5324,Nomen2!$A$1:$E$34,2,0)</f>
        <v>MANCHE</v>
      </c>
      <c r="B5324">
        <f>VLOOKUP(C5324,Nomen2!$A$1:$E$34,3,0)</f>
        <v>0</v>
      </c>
      <c r="C5324" s="131">
        <v>50</v>
      </c>
      <c r="D5324" s="130" t="s">
        <v>622</v>
      </c>
      <c r="E5324" s="131">
        <v>2</v>
      </c>
    </row>
    <row r="5325" spans="1:5">
      <c r="A5325" t="str">
        <f>VLOOKUP(C5325,Nomen2!$A$1:$E$34,2,0)</f>
        <v>MANCHE</v>
      </c>
      <c r="B5325">
        <f>VLOOKUP(C5325,Nomen2!$A$1:$E$34,3,0)</f>
        <v>0</v>
      </c>
      <c r="C5325" s="131">
        <v>50</v>
      </c>
      <c r="D5325" s="130" t="s">
        <v>402</v>
      </c>
      <c r="E5325" s="131">
        <v>2</v>
      </c>
    </row>
    <row r="5326" spans="1:5">
      <c r="A5326" t="str">
        <f>VLOOKUP(C5326,Nomen2!$A$1:$E$34,2,0)</f>
        <v>MANCHE</v>
      </c>
      <c r="B5326">
        <f>VLOOKUP(C5326,Nomen2!$A$1:$E$34,3,0)</f>
        <v>0</v>
      </c>
      <c r="C5326" s="131">
        <v>50</v>
      </c>
      <c r="D5326" s="130" t="s">
        <v>437</v>
      </c>
      <c r="E5326" s="131">
        <v>2</v>
      </c>
    </row>
    <row r="5327" spans="1:5">
      <c r="A5327" t="str">
        <f>VLOOKUP(C5327,Nomen2!$A$1:$E$34,2,0)</f>
        <v>MANCHE</v>
      </c>
      <c r="B5327">
        <f>VLOOKUP(C5327,Nomen2!$A$1:$E$34,3,0)</f>
        <v>0</v>
      </c>
      <c r="C5327" s="131">
        <v>50</v>
      </c>
      <c r="D5327" s="130" t="s">
        <v>259</v>
      </c>
      <c r="E5327" s="131">
        <v>2</v>
      </c>
    </row>
    <row r="5328" spans="1:5">
      <c r="A5328" t="str">
        <f>VLOOKUP(C5328,Nomen2!$A$1:$E$34,2,0)</f>
        <v>MANCHE</v>
      </c>
      <c r="B5328">
        <f>VLOOKUP(C5328,Nomen2!$A$1:$E$34,3,0)</f>
        <v>0</v>
      </c>
      <c r="C5328" s="131">
        <v>50</v>
      </c>
      <c r="D5328" s="130" t="s">
        <v>373</v>
      </c>
      <c r="E5328" s="131">
        <v>2</v>
      </c>
    </row>
    <row r="5329" spans="1:5">
      <c r="A5329" t="str">
        <f>VLOOKUP(C5329,Nomen2!$A$1:$E$34,2,0)</f>
        <v>MANCHE</v>
      </c>
      <c r="B5329">
        <f>VLOOKUP(C5329,Nomen2!$A$1:$E$34,3,0)</f>
        <v>0</v>
      </c>
      <c r="C5329" s="131">
        <v>50</v>
      </c>
      <c r="D5329" s="130" t="s">
        <v>504</v>
      </c>
      <c r="E5329" s="131">
        <v>2</v>
      </c>
    </row>
    <row r="5330" spans="1:5">
      <c r="A5330" t="str">
        <f>VLOOKUP(C5330,Nomen2!$A$1:$E$34,2,0)</f>
        <v>MANCHE</v>
      </c>
      <c r="B5330">
        <f>VLOOKUP(C5330,Nomen2!$A$1:$E$34,3,0)</f>
        <v>0</v>
      </c>
      <c r="C5330" s="131">
        <v>50</v>
      </c>
      <c r="D5330" s="130" t="s">
        <v>348</v>
      </c>
      <c r="E5330" s="131">
        <v>2</v>
      </c>
    </row>
    <row r="5331" spans="1:5">
      <c r="A5331" t="str">
        <f>VLOOKUP(C5331,Nomen2!$A$1:$E$34,2,0)</f>
        <v>MANCHE</v>
      </c>
      <c r="B5331">
        <f>VLOOKUP(C5331,Nomen2!$A$1:$E$34,3,0)</f>
        <v>0</v>
      </c>
      <c r="C5331" s="131">
        <v>50</v>
      </c>
      <c r="D5331" s="130" t="s">
        <v>299</v>
      </c>
      <c r="E5331" s="131">
        <v>2</v>
      </c>
    </row>
    <row r="5332" spans="1:5">
      <c r="A5332" t="str">
        <f>VLOOKUP(C5332,Nomen2!$A$1:$E$34,2,0)</f>
        <v>MANCHE</v>
      </c>
      <c r="B5332">
        <f>VLOOKUP(C5332,Nomen2!$A$1:$E$34,3,0)</f>
        <v>0</v>
      </c>
      <c r="C5332" s="131">
        <v>50</v>
      </c>
      <c r="D5332" s="130" t="s">
        <v>247</v>
      </c>
      <c r="E5332" s="131">
        <v>2</v>
      </c>
    </row>
    <row r="5333" spans="1:5">
      <c r="A5333" t="str">
        <f>VLOOKUP(C5333,Nomen2!$A$1:$E$34,2,0)</f>
        <v>MANCHE</v>
      </c>
      <c r="B5333">
        <f>VLOOKUP(C5333,Nomen2!$A$1:$E$34,3,0)</f>
        <v>0</v>
      </c>
      <c r="C5333" s="131">
        <v>50</v>
      </c>
      <c r="D5333" s="130" t="s">
        <v>447</v>
      </c>
      <c r="E5333" s="131">
        <v>2</v>
      </c>
    </row>
    <row r="5334" spans="1:5">
      <c r="A5334" t="str">
        <f>VLOOKUP(C5334,Nomen2!$A$1:$E$34,2,0)</f>
        <v>MANCHE</v>
      </c>
      <c r="B5334">
        <f>VLOOKUP(C5334,Nomen2!$A$1:$E$34,3,0)</f>
        <v>0</v>
      </c>
      <c r="C5334" s="131">
        <v>50</v>
      </c>
      <c r="D5334" s="130" t="s">
        <v>407</v>
      </c>
      <c r="E5334" s="131">
        <v>2</v>
      </c>
    </row>
    <row r="5335" spans="1:5">
      <c r="A5335" t="str">
        <f>VLOOKUP(C5335,Nomen2!$A$1:$E$34,2,0)</f>
        <v>MANCHE</v>
      </c>
      <c r="B5335">
        <f>VLOOKUP(C5335,Nomen2!$A$1:$E$34,3,0)</f>
        <v>0</v>
      </c>
      <c r="C5335" s="131">
        <v>50</v>
      </c>
      <c r="D5335" s="130" t="s">
        <v>518</v>
      </c>
      <c r="E5335" s="131">
        <v>2</v>
      </c>
    </row>
    <row r="5336" spans="1:5">
      <c r="A5336" t="str">
        <f>VLOOKUP(C5336,Nomen2!$A$1:$E$34,2,0)</f>
        <v>MANCHE</v>
      </c>
      <c r="B5336">
        <f>VLOOKUP(C5336,Nomen2!$A$1:$E$34,3,0)</f>
        <v>0</v>
      </c>
      <c r="C5336" s="131">
        <v>50</v>
      </c>
      <c r="D5336" s="130" t="s">
        <v>300</v>
      </c>
      <c r="E5336" s="131">
        <v>2</v>
      </c>
    </row>
    <row r="5337" spans="1:5">
      <c r="A5337" t="str">
        <f>VLOOKUP(C5337,Nomen2!$A$1:$E$34,2,0)</f>
        <v>MANCHE</v>
      </c>
      <c r="B5337">
        <f>VLOOKUP(C5337,Nomen2!$A$1:$E$34,3,0)</f>
        <v>0</v>
      </c>
      <c r="C5337" s="131">
        <v>50</v>
      </c>
      <c r="D5337" s="130" t="s">
        <v>520</v>
      </c>
      <c r="E5337" s="131">
        <v>2</v>
      </c>
    </row>
    <row r="5338" spans="1:5">
      <c r="A5338" t="str">
        <f>VLOOKUP(C5338,Nomen2!$A$1:$E$34,2,0)</f>
        <v>MANCHE</v>
      </c>
      <c r="B5338">
        <f>VLOOKUP(C5338,Nomen2!$A$1:$E$34,3,0)</f>
        <v>0</v>
      </c>
      <c r="C5338" s="131">
        <v>50</v>
      </c>
      <c r="D5338" s="130" t="s">
        <v>452</v>
      </c>
      <c r="E5338" s="131">
        <v>2</v>
      </c>
    </row>
    <row r="5339" spans="1:5">
      <c r="A5339" t="str">
        <f>VLOOKUP(C5339,Nomen2!$A$1:$E$34,2,0)</f>
        <v>MANCHE</v>
      </c>
      <c r="B5339">
        <f>VLOOKUP(C5339,Nomen2!$A$1:$E$34,3,0)</f>
        <v>0</v>
      </c>
      <c r="C5339" s="131">
        <v>50</v>
      </c>
      <c r="D5339" s="130" t="s">
        <v>589</v>
      </c>
      <c r="E5339" s="131">
        <v>2</v>
      </c>
    </row>
    <row r="5340" spans="1:5">
      <c r="A5340" t="str">
        <f>VLOOKUP(C5340,Nomen2!$A$1:$E$34,2,0)</f>
        <v>MANCHE</v>
      </c>
      <c r="B5340">
        <f>VLOOKUP(C5340,Nomen2!$A$1:$E$34,3,0)</f>
        <v>0</v>
      </c>
      <c r="C5340" s="131">
        <v>50</v>
      </c>
      <c r="D5340" s="130" t="s">
        <v>353</v>
      </c>
      <c r="E5340" s="131">
        <v>2</v>
      </c>
    </row>
    <row r="5341" spans="1:5">
      <c r="A5341" t="str">
        <f>VLOOKUP(C5341,Nomen2!$A$1:$E$34,2,0)</f>
        <v>MANCHE</v>
      </c>
      <c r="B5341">
        <f>VLOOKUP(C5341,Nomen2!$A$1:$E$34,3,0)</f>
        <v>0</v>
      </c>
      <c r="C5341" s="131">
        <v>50</v>
      </c>
      <c r="D5341" s="130" t="s">
        <v>281</v>
      </c>
      <c r="E5341" s="131">
        <v>2</v>
      </c>
    </row>
    <row r="5342" spans="1:5">
      <c r="A5342" t="str">
        <f>VLOOKUP(C5342,Nomen2!$A$1:$E$34,2,0)</f>
        <v>MANCHE</v>
      </c>
      <c r="B5342">
        <f>VLOOKUP(C5342,Nomen2!$A$1:$E$34,3,0)</f>
        <v>0</v>
      </c>
      <c r="C5342" s="131">
        <v>50</v>
      </c>
      <c r="D5342" s="130" t="s">
        <v>454</v>
      </c>
      <c r="E5342" s="131">
        <v>2</v>
      </c>
    </row>
    <row r="5343" spans="1:5">
      <c r="A5343" t="str">
        <f>VLOOKUP(C5343,Nomen2!$A$1:$E$34,2,0)</f>
        <v>MANCHE</v>
      </c>
      <c r="B5343">
        <f>VLOOKUP(C5343,Nomen2!$A$1:$E$34,3,0)</f>
        <v>0</v>
      </c>
      <c r="C5343" s="131">
        <v>50</v>
      </c>
      <c r="D5343" s="130" t="s">
        <v>410</v>
      </c>
      <c r="E5343" s="131">
        <v>2</v>
      </c>
    </row>
    <row r="5344" spans="1:5">
      <c r="A5344" t="str">
        <f>VLOOKUP(C5344,Nomen2!$A$1:$E$34,2,0)</f>
        <v>MANCHE</v>
      </c>
      <c r="B5344">
        <f>VLOOKUP(C5344,Nomen2!$A$1:$E$34,3,0)</f>
        <v>0</v>
      </c>
      <c r="C5344" s="131">
        <v>50</v>
      </c>
      <c r="D5344" s="130" t="s">
        <v>565</v>
      </c>
      <c r="E5344" s="131">
        <v>2</v>
      </c>
    </row>
    <row r="5345" spans="1:5">
      <c r="A5345" t="str">
        <f>VLOOKUP(C5345,Nomen2!$A$1:$E$34,2,0)</f>
        <v>MANCHE</v>
      </c>
      <c r="B5345">
        <f>VLOOKUP(C5345,Nomen2!$A$1:$E$34,3,0)</f>
        <v>0</v>
      </c>
      <c r="C5345" s="131">
        <v>50</v>
      </c>
      <c r="D5345" s="130" t="s">
        <v>530</v>
      </c>
      <c r="E5345" s="131">
        <v>2</v>
      </c>
    </row>
    <row r="5346" spans="1:5">
      <c r="A5346" t="str">
        <f>VLOOKUP(C5346,Nomen2!$A$1:$E$34,2,0)</f>
        <v>MANCHE</v>
      </c>
      <c r="B5346">
        <f>VLOOKUP(C5346,Nomen2!$A$1:$E$34,3,0)</f>
        <v>0</v>
      </c>
      <c r="C5346" s="131">
        <v>50</v>
      </c>
      <c r="D5346" s="130" t="s">
        <v>458</v>
      </c>
      <c r="E5346" s="131">
        <v>2</v>
      </c>
    </row>
    <row r="5347" spans="1:5">
      <c r="A5347" t="str">
        <f>VLOOKUP(C5347,Nomen2!$A$1:$E$34,2,0)</f>
        <v>MANCHE</v>
      </c>
      <c r="B5347">
        <f>VLOOKUP(C5347,Nomen2!$A$1:$E$34,3,0)</f>
        <v>0</v>
      </c>
      <c r="C5347" s="131">
        <v>50</v>
      </c>
      <c r="D5347" s="130" t="s">
        <v>384</v>
      </c>
      <c r="E5347" s="131">
        <v>2</v>
      </c>
    </row>
    <row r="5348" spans="1:5">
      <c r="A5348" t="str">
        <f>VLOOKUP(C5348,Nomen2!$A$1:$E$34,2,0)</f>
        <v>MANCHE</v>
      </c>
      <c r="B5348">
        <f>VLOOKUP(C5348,Nomen2!$A$1:$E$34,3,0)</f>
        <v>0</v>
      </c>
      <c r="C5348" s="131">
        <v>50</v>
      </c>
      <c r="D5348" s="130" t="s">
        <v>317</v>
      </c>
      <c r="E5348" s="131">
        <v>2</v>
      </c>
    </row>
    <row r="5349" spans="1:5">
      <c r="A5349" t="str">
        <f>VLOOKUP(C5349,Nomen2!$A$1:$E$34,2,0)</f>
        <v>MANCHE</v>
      </c>
      <c r="B5349">
        <f>VLOOKUP(C5349,Nomen2!$A$1:$E$34,3,0)</f>
        <v>0</v>
      </c>
      <c r="C5349" s="131">
        <v>50</v>
      </c>
      <c r="D5349" s="130" t="s">
        <v>267</v>
      </c>
      <c r="E5349" s="131">
        <v>2</v>
      </c>
    </row>
    <row r="5350" spans="1:5">
      <c r="A5350" t="str">
        <f>VLOOKUP(C5350,Nomen2!$A$1:$E$34,2,0)</f>
        <v>MANCHE</v>
      </c>
      <c r="B5350">
        <f>VLOOKUP(C5350,Nomen2!$A$1:$E$34,3,0)</f>
        <v>0</v>
      </c>
      <c r="C5350" s="131">
        <v>50</v>
      </c>
      <c r="D5350" s="130" t="s">
        <v>566</v>
      </c>
      <c r="E5350" s="131">
        <v>2</v>
      </c>
    </row>
    <row r="5351" spans="1:5">
      <c r="A5351" t="str">
        <f>VLOOKUP(C5351,Nomen2!$A$1:$E$34,2,0)</f>
        <v>MANCHE</v>
      </c>
      <c r="B5351">
        <f>VLOOKUP(C5351,Nomen2!$A$1:$E$34,3,0)</f>
        <v>0</v>
      </c>
      <c r="C5351" s="131">
        <v>50</v>
      </c>
      <c r="D5351" s="130" t="s">
        <v>355</v>
      </c>
      <c r="E5351" s="131">
        <v>2</v>
      </c>
    </row>
    <row r="5352" spans="1:5">
      <c r="A5352" t="str">
        <f>VLOOKUP(C5352,Nomen2!$A$1:$E$34,2,0)</f>
        <v>MANCHE</v>
      </c>
      <c r="B5352">
        <f>VLOOKUP(C5352,Nomen2!$A$1:$E$34,3,0)</f>
        <v>0</v>
      </c>
      <c r="C5352" s="131">
        <v>50</v>
      </c>
      <c r="D5352" s="130" t="s">
        <v>542</v>
      </c>
      <c r="E5352" s="131">
        <v>2</v>
      </c>
    </row>
    <row r="5353" spans="1:5">
      <c r="A5353" t="str">
        <f>VLOOKUP(C5353,Nomen2!$A$1:$E$34,2,0)</f>
        <v>MANCHE</v>
      </c>
      <c r="B5353">
        <f>VLOOKUP(C5353,Nomen2!$A$1:$E$34,3,0)</f>
        <v>0</v>
      </c>
      <c r="C5353" s="131">
        <v>50</v>
      </c>
      <c r="D5353" s="130" t="s">
        <v>389</v>
      </c>
      <c r="E5353" s="131">
        <v>2</v>
      </c>
    </row>
    <row r="5354" spans="1:5">
      <c r="A5354" t="str">
        <f>VLOOKUP(C5354,Nomen2!$A$1:$E$34,2,0)</f>
        <v>MANCHE</v>
      </c>
      <c r="B5354">
        <f>VLOOKUP(C5354,Nomen2!$A$1:$E$34,3,0)</f>
        <v>0</v>
      </c>
      <c r="C5354" s="131">
        <v>50</v>
      </c>
      <c r="D5354" s="130" t="s">
        <v>220</v>
      </c>
      <c r="E5354" s="131">
        <v>2</v>
      </c>
    </row>
    <row r="5355" spans="1:5">
      <c r="A5355" t="str">
        <f>VLOOKUP(C5355,Nomen2!$A$1:$E$34,2,0)</f>
        <v>MANCHE</v>
      </c>
      <c r="B5355">
        <f>VLOOKUP(C5355,Nomen2!$A$1:$E$34,3,0)</f>
        <v>0</v>
      </c>
      <c r="C5355" s="131">
        <v>50</v>
      </c>
      <c r="D5355" s="130" t="s">
        <v>303</v>
      </c>
      <c r="E5355" s="131">
        <v>2</v>
      </c>
    </row>
    <row r="5356" spans="1:5">
      <c r="A5356" t="str">
        <f>VLOOKUP(C5356,Nomen2!$A$1:$E$34,2,0)</f>
        <v>MANCHE</v>
      </c>
      <c r="B5356">
        <f>VLOOKUP(C5356,Nomen2!$A$1:$E$34,3,0)</f>
        <v>0</v>
      </c>
      <c r="C5356" s="131">
        <v>50</v>
      </c>
      <c r="D5356" s="130" t="s">
        <v>390</v>
      </c>
      <c r="E5356" s="131">
        <v>2</v>
      </c>
    </row>
    <row r="5357" spans="1:5">
      <c r="A5357" t="str">
        <f>VLOOKUP(C5357,Nomen2!$A$1:$E$34,2,0)</f>
        <v>MANCHE</v>
      </c>
      <c r="B5357">
        <f>VLOOKUP(C5357,Nomen2!$A$1:$E$34,3,0)</f>
        <v>0</v>
      </c>
      <c r="C5357" s="131">
        <v>50</v>
      </c>
      <c r="D5357" s="130" t="s">
        <v>391</v>
      </c>
      <c r="E5357" s="131">
        <v>2</v>
      </c>
    </row>
    <row r="5358" spans="1:5">
      <c r="A5358" t="str">
        <f>VLOOKUP(C5358,Nomen2!$A$1:$E$34,2,0)</f>
        <v>MANCHE</v>
      </c>
      <c r="B5358">
        <f>VLOOKUP(C5358,Nomen2!$A$1:$E$34,3,0)</f>
        <v>0</v>
      </c>
      <c r="C5358" s="131">
        <v>50</v>
      </c>
      <c r="D5358" s="130" t="s">
        <v>422</v>
      </c>
      <c r="E5358" s="131">
        <v>2</v>
      </c>
    </row>
    <row r="5359" spans="1:5">
      <c r="A5359" t="str">
        <f>VLOOKUP(C5359,Nomen2!$A$1:$E$34,2,0)</f>
        <v>MANCHE</v>
      </c>
      <c r="B5359">
        <f>VLOOKUP(C5359,Nomen2!$A$1:$E$34,3,0)</f>
        <v>0</v>
      </c>
      <c r="C5359" s="131">
        <v>50</v>
      </c>
      <c r="D5359" s="130" t="s">
        <v>397</v>
      </c>
      <c r="E5359" s="131">
        <v>1</v>
      </c>
    </row>
    <row r="5360" spans="1:5">
      <c r="A5360" t="str">
        <f>VLOOKUP(C5360,Nomen2!$A$1:$E$34,2,0)</f>
        <v>MANCHE</v>
      </c>
      <c r="B5360">
        <f>VLOOKUP(C5360,Nomen2!$A$1:$E$34,3,0)</f>
        <v>0</v>
      </c>
      <c r="C5360" s="131">
        <v>50</v>
      </c>
      <c r="D5360" s="130" t="s">
        <v>423</v>
      </c>
      <c r="E5360" s="131">
        <v>1</v>
      </c>
    </row>
    <row r="5361" spans="1:5">
      <c r="A5361" t="str">
        <f>VLOOKUP(C5361,Nomen2!$A$1:$E$34,2,0)</f>
        <v>MANCHE</v>
      </c>
      <c r="B5361">
        <f>VLOOKUP(C5361,Nomen2!$A$1:$E$34,3,0)</f>
        <v>0</v>
      </c>
      <c r="C5361" s="131">
        <v>50</v>
      </c>
      <c r="D5361" s="130" t="s">
        <v>475</v>
      </c>
      <c r="E5361" s="131">
        <v>1</v>
      </c>
    </row>
    <row r="5362" spans="1:5">
      <c r="A5362" t="str">
        <f>VLOOKUP(C5362,Nomen2!$A$1:$E$34,2,0)</f>
        <v>MANCHE</v>
      </c>
      <c r="B5362">
        <f>VLOOKUP(C5362,Nomen2!$A$1:$E$34,3,0)</f>
        <v>0</v>
      </c>
      <c r="C5362" s="131">
        <v>50</v>
      </c>
      <c r="D5362" s="130" t="s">
        <v>365</v>
      </c>
      <c r="E5362" s="131">
        <v>1</v>
      </c>
    </row>
    <row r="5363" spans="1:5">
      <c r="A5363" t="str">
        <f>VLOOKUP(C5363,Nomen2!$A$1:$E$34,2,0)</f>
        <v>MANCHE</v>
      </c>
      <c r="B5363">
        <f>VLOOKUP(C5363,Nomen2!$A$1:$E$34,3,0)</f>
        <v>0</v>
      </c>
      <c r="C5363" s="131">
        <v>50</v>
      </c>
      <c r="D5363" s="130" t="s">
        <v>629</v>
      </c>
      <c r="E5363" s="131">
        <v>1</v>
      </c>
    </row>
    <row r="5364" spans="1:5">
      <c r="A5364" t="str">
        <f>VLOOKUP(C5364,Nomen2!$A$1:$E$34,2,0)</f>
        <v>MANCHE</v>
      </c>
      <c r="B5364">
        <f>VLOOKUP(C5364,Nomen2!$A$1:$E$34,3,0)</f>
        <v>0</v>
      </c>
      <c r="C5364" s="131">
        <v>50</v>
      </c>
      <c r="D5364" s="130" t="s">
        <v>626</v>
      </c>
      <c r="E5364" s="131">
        <v>1</v>
      </c>
    </row>
    <row r="5365" spans="1:5">
      <c r="A5365" t="str">
        <f>VLOOKUP(C5365,Nomen2!$A$1:$E$34,2,0)</f>
        <v>MANCHE</v>
      </c>
      <c r="B5365">
        <f>VLOOKUP(C5365,Nomen2!$A$1:$E$34,3,0)</f>
        <v>0</v>
      </c>
      <c r="C5365" s="131">
        <v>50</v>
      </c>
      <c r="D5365" s="130" t="s">
        <v>479</v>
      </c>
      <c r="E5365" s="131">
        <v>1</v>
      </c>
    </row>
    <row r="5366" spans="1:5">
      <c r="A5366" t="str">
        <f>VLOOKUP(C5366,Nomen2!$A$1:$E$34,2,0)</f>
        <v>MANCHE</v>
      </c>
      <c r="B5366">
        <f>VLOOKUP(C5366,Nomen2!$A$1:$E$34,3,0)</f>
        <v>0</v>
      </c>
      <c r="C5366" s="131">
        <v>50</v>
      </c>
      <c r="D5366" s="130" t="s">
        <v>575</v>
      </c>
      <c r="E5366" s="131">
        <v>1</v>
      </c>
    </row>
    <row r="5367" spans="1:5">
      <c r="A5367" t="str">
        <f>VLOOKUP(C5367,Nomen2!$A$1:$E$34,2,0)</f>
        <v>MANCHE</v>
      </c>
      <c r="B5367">
        <f>VLOOKUP(C5367,Nomen2!$A$1:$E$34,3,0)</f>
        <v>0</v>
      </c>
      <c r="C5367" s="131">
        <v>50</v>
      </c>
      <c r="D5367" s="130" t="s">
        <v>659</v>
      </c>
      <c r="E5367" s="131">
        <v>1</v>
      </c>
    </row>
    <row r="5368" spans="1:5">
      <c r="A5368" t="str">
        <f>VLOOKUP(C5368,Nomen2!$A$1:$E$34,2,0)</f>
        <v>MANCHE</v>
      </c>
      <c r="B5368">
        <f>VLOOKUP(C5368,Nomen2!$A$1:$E$34,3,0)</f>
        <v>0</v>
      </c>
      <c r="C5368" s="131">
        <v>50</v>
      </c>
      <c r="D5368" s="130" t="s">
        <v>601</v>
      </c>
      <c r="E5368" s="131">
        <v>1</v>
      </c>
    </row>
    <row r="5369" spans="1:5">
      <c r="A5369" t="str">
        <f>VLOOKUP(C5369,Nomen2!$A$1:$E$34,2,0)</f>
        <v>MANCHE</v>
      </c>
      <c r="B5369">
        <f>VLOOKUP(C5369,Nomen2!$A$1:$E$34,3,0)</f>
        <v>0</v>
      </c>
      <c r="C5369" s="131">
        <v>50</v>
      </c>
      <c r="D5369" s="130" t="s">
        <v>326</v>
      </c>
      <c r="E5369" s="131">
        <v>1</v>
      </c>
    </row>
    <row r="5370" spans="1:5">
      <c r="A5370" t="str">
        <f>VLOOKUP(C5370,Nomen2!$A$1:$E$34,2,0)</f>
        <v>MANCHE</v>
      </c>
      <c r="B5370">
        <f>VLOOKUP(C5370,Nomen2!$A$1:$E$34,3,0)</f>
        <v>0</v>
      </c>
      <c r="C5370" s="131">
        <v>50</v>
      </c>
      <c r="D5370" s="130" t="s">
        <v>366</v>
      </c>
      <c r="E5370" s="131">
        <v>1</v>
      </c>
    </row>
    <row r="5371" spans="1:5">
      <c r="A5371" t="str">
        <f>VLOOKUP(C5371,Nomen2!$A$1:$E$34,2,0)</f>
        <v>MANCHE</v>
      </c>
      <c r="B5371">
        <f>VLOOKUP(C5371,Nomen2!$A$1:$E$34,3,0)</f>
        <v>0</v>
      </c>
      <c r="C5371" s="131">
        <v>50</v>
      </c>
      <c r="D5371" s="130" t="s">
        <v>427</v>
      </c>
      <c r="E5371" s="131">
        <v>1</v>
      </c>
    </row>
    <row r="5372" spans="1:5">
      <c r="A5372" t="str">
        <f>VLOOKUP(C5372,Nomen2!$A$1:$E$34,2,0)</f>
        <v>MANCHE</v>
      </c>
      <c r="B5372">
        <f>VLOOKUP(C5372,Nomen2!$A$1:$E$34,3,0)</f>
        <v>0</v>
      </c>
      <c r="C5372" s="131">
        <v>50</v>
      </c>
      <c r="D5372" s="130" t="s">
        <v>321</v>
      </c>
      <c r="E5372" s="131">
        <v>1</v>
      </c>
    </row>
    <row r="5373" spans="1:5">
      <c r="A5373" t="str">
        <f>VLOOKUP(C5373,Nomen2!$A$1:$E$34,2,0)</f>
        <v>MANCHE</v>
      </c>
      <c r="B5373">
        <f>VLOOKUP(C5373,Nomen2!$A$1:$E$34,3,0)</f>
        <v>0</v>
      </c>
      <c r="C5373" s="131">
        <v>50</v>
      </c>
      <c r="D5373" s="130" t="s">
        <v>367</v>
      </c>
      <c r="E5373" s="131">
        <v>1</v>
      </c>
    </row>
    <row r="5374" spans="1:5">
      <c r="A5374" t="str">
        <f>VLOOKUP(C5374,Nomen2!$A$1:$E$34,2,0)</f>
        <v>MANCHE</v>
      </c>
      <c r="B5374">
        <f>VLOOKUP(C5374,Nomen2!$A$1:$E$34,3,0)</f>
        <v>0</v>
      </c>
      <c r="C5374" s="131">
        <v>50</v>
      </c>
      <c r="D5374" s="130" t="s">
        <v>431</v>
      </c>
      <c r="E5374" s="131">
        <v>1</v>
      </c>
    </row>
    <row r="5375" spans="1:5">
      <c r="A5375" t="str">
        <f>VLOOKUP(C5375,Nomen2!$A$1:$E$34,2,0)</f>
        <v>MANCHE</v>
      </c>
      <c r="B5375">
        <f>VLOOKUP(C5375,Nomen2!$A$1:$E$34,3,0)</f>
        <v>0</v>
      </c>
      <c r="C5375" s="131">
        <v>50</v>
      </c>
      <c r="D5375" s="130" t="s">
        <v>653</v>
      </c>
      <c r="E5375" s="131">
        <v>1</v>
      </c>
    </row>
    <row r="5376" spans="1:5">
      <c r="A5376" t="str">
        <f>VLOOKUP(C5376,Nomen2!$A$1:$E$34,2,0)</f>
        <v>MANCHE</v>
      </c>
      <c r="B5376">
        <f>VLOOKUP(C5376,Nomen2!$A$1:$E$34,3,0)</f>
        <v>0</v>
      </c>
      <c r="C5376" s="131">
        <v>50</v>
      </c>
      <c r="D5376" s="130" t="s">
        <v>489</v>
      </c>
      <c r="E5376" s="131">
        <v>1</v>
      </c>
    </row>
    <row r="5377" spans="1:5">
      <c r="A5377" t="str">
        <f>VLOOKUP(C5377,Nomen2!$A$1:$E$34,2,0)</f>
        <v>MANCHE</v>
      </c>
      <c r="B5377">
        <f>VLOOKUP(C5377,Nomen2!$A$1:$E$34,3,0)</f>
        <v>0</v>
      </c>
      <c r="C5377" s="131">
        <v>50</v>
      </c>
      <c r="D5377" s="130" t="s">
        <v>368</v>
      </c>
      <c r="E5377" s="131">
        <v>1</v>
      </c>
    </row>
    <row r="5378" spans="1:5">
      <c r="A5378" t="str">
        <f>VLOOKUP(C5378,Nomen2!$A$1:$E$34,2,0)</f>
        <v>MANCHE</v>
      </c>
      <c r="B5378">
        <f>VLOOKUP(C5378,Nomen2!$A$1:$E$34,3,0)</f>
        <v>0</v>
      </c>
      <c r="C5378" s="131">
        <v>50</v>
      </c>
      <c r="D5378" s="130" t="s">
        <v>401</v>
      </c>
      <c r="E5378" s="131">
        <v>1</v>
      </c>
    </row>
    <row r="5379" spans="1:5">
      <c r="A5379" t="str">
        <f>VLOOKUP(C5379,Nomen2!$A$1:$E$34,2,0)</f>
        <v>MANCHE</v>
      </c>
      <c r="B5379">
        <f>VLOOKUP(C5379,Nomen2!$A$1:$E$34,3,0)</f>
        <v>0</v>
      </c>
      <c r="C5379" s="131">
        <v>50</v>
      </c>
      <c r="D5379" s="130" t="s">
        <v>490</v>
      </c>
      <c r="E5379" s="131">
        <v>1</v>
      </c>
    </row>
    <row r="5380" spans="1:5">
      <c r="A5380" t="str">
        <f>VLOOKUP(C5380,Nomen2!$A$1:$E$34,2,0)</f>
        <v>MANCHE</v>
      </c>
      <c r="B5380">
        <f>VLOOKUP(C5380,Nomen2!$A$1:$E$34,3,0)</f>
        <v>0</v>
      </c>
      <c r="C5380" s="131">
        <v>50</v>
      </c>
      <c r="D5380" s="130" t="s">
        <v>433</v>
      </c>
      <c r="E5380" s="131">
        <v>1</v>
      </c>
    </row>
    <row r="5381" spans="1:5">
      <c r="A5381" t="str">
        <f>VLOOKUP(C5381,Nomen2!$A$1:$E$34,2,0)</f>
        <v>MANCHE</v>
      </c>
      <c r="B5381">
        <f>VLOOKUP(C5381,Nomen2!$A$1:$E$34,3,0)</f>
        <v>0</v>
      </c>
      <c r="C5381" s="131">
        <v>50</v>
      </c>
      <c r="D5381" s="130" t="s">
        <v>492</v>
      </c>
      <c r="E5381" s="131">
        <v>1</v>
      </c>
    </row>
    <row r="5382" spans="1:5">
      <c r="A5382" t="str">
        <f>VLOOKUP(C5382,Nomen2!$A$1:$E$34,2,0)</f>
        <v>MANCHE</v>
      </c>
      <c r="B5382">
        <f>VLOOKUP(C5382,Nomen2!$A$1:$E$34,3,0)</f>
        <v>0</v>
      </c>
      <c r="C5382" s="131">
        <v>50</v>
      </c>
      <c r="D5382" s="130" t="s">
        <v>370</v>
      </c>
      <c r="E5382" s="131">
        <v>1</v>
      </c>
    </row>
    <row r="5383" spans="1:5">
      <c r="A5383" t="str">
        <f>VLOOKUP(C5383,Nomen2!$A$1:$E$34,2,0)</f>
        <v>MANCHE</v>
      </c>
      <c r="B5383">
        <f>VLOOKUP(C5383,Nomen2!$A$1:$E$34,3,0)</f>
        <v>0</v>
      </c>
      <c r="C5383" s="131">
        <v>50</v>
      </c>
      <c r="D5383" s="130" t="s">
        <v>643</v>
      </c>
      <c r="E5383" s="131">
        <v>1</v>
      </c>
    </row>
    <row r="5384" spans="1:5">
      <c r="A5384" t="str">
        <f>VLOOKUP(C5384,Nomen2!$A$1:$E$34,2,0)</f>
        <v>MANCHE</v>
      </c>
      <c r="B5384">
        <f>VLOOKUP(C5384,Nomen2!$A$1:$E$34,3,0)</f>
        <v>0</v>
      </c>
      <c r="C5384" s="131">
        <v>50</v>
      </c>
      <c r="D5384" s="130" t="s">
        <v>434</v>
      </c>
      <c r="E5384" s="131">
        <v>1</v>
      </c>
    </row>
    <row r="5385" spans="1:5">
      <c r="A5385" t="str">
        <f>VLOOKUP(C5385,Nomen2!$A$1:$E$34,2,0)</f>
        <v>MANCHE</v>
      </c>
      <c r="B5385">
        <f>VLOOKUP(C5385,Nomen2!$A$1:$E$34,3,0)</f>
        <v>0</v>
      </c>
      <c r="C5385" s="131">
        <v>50</v>
      </c>
      <c r="D5385" s="130" t="s">
        <v>630</v>
      </c>
      <c r="E5385" s="131">
        <v>1</v>
      </c>
    </row>
    <row r="5386" spans="1:5">
      <c r="A5386" t="str">
        <f>VLOOKUP(C5386,Nomen2!$A$1:$E$34,2,0)</f>
        <v>MANCHE</v>
      </c>
      <c r="B5386">
        <f>VLOOKUP(C5386,Nomen2!$A$1:$E$34,3,0)</f>
        <v>0</v>
      </c>
      <c r="C5386" s="131">
        <v>50</v>
      </c>
      <c r="D5386" s="130" t="s">
        <v>497</v>
      </c>
      <c r="E5386" s="131">
        <v>1</v>
      </c>
    </row>
    <row r="5387" spans="1:5">
      <c r="A5387" t="str">
        <f>VLOOKUP(C5387,Nomen2!$A$1:$E$34,2,0)</f>
        <v>MANCHE</v>
      </c>
      <c r="B5387">
        <f>VLOOKUP(C5387,Nomen2!$A$1:$E$34,3,0)</f>
        <v>0</v>
      </c>
      <c r="C5387" s="131">
        <v>50</v>
      </c>
      <c r="D5387" s="130" t="s">
        <v>576</v>
      </c>
      <c r="E5387" s="131">
        <v>1</v>
      </c>
    </row>
    <row r="5388" spans="1:5">
      <c r="A5388" t="str">
        <f>VLOOKUP(C5388,Nomen2!$A$1:$E$34,2,0)</f>
        <v>MANCHE</v>
      </c>
      <c r="B5388">
        <f>VLOOKUP(C5388,Nomen2!$A$1:$E$34,3,0)</f>
        <v>0</v>
      </c>
      <c r="C5388" s="131">
        <v>50</v>
      </c>
      <c r="D5388" s="130" t="s">
        <v>500</v>
      </c>
      <c r="E5388" s="131">
        <v>1</v>
      </c>
    </row>
    <row r="5389" spans="1:5">
      <c r="A5389" t="str">
        <f>VLOOKUP(C5389,Nomen2!$A$1:$E$34,2,0)</f>
        <v>MANCHE</v>
      </c>
      <c r="B5389">
        <f>VLOOKUP(C5389,Nomen2!$A$1:$E$34,3,0)</f>
        <v>0</v>
      </c>
      <c r="C5389" s="131">
        <v>50</v>
      </c>
      <c r="D5389" s="130" t="s">
        <v>331</v>
      </c>
      <c r="E5389" s="131">
        <v>1</v>
      </c>
    </row>
    <row r="5390" spans="1:5">
      <c r="A5390" t="str">
        <f>VLOOKUP(C5390,Nomen2!$A$1:$E$34,2,0)</f>
        <v>MANCHE</v>
      </c>
      <c r="B5390">
        <f>VLOOKUP(C5390,Nomen2!$A$1:$E$34,3,0)</f>
        <v>0</v>
      </c>
      <c r="C5390" s="131">
        <v>50</v>
      </c>
      <c r="D5390" s="130" t="s">
        <v>323</v>
      </c>
      <c r="E5390" s="131">
        <v>1</v>
      </c>
    </row>
    <row r="5391" spans="1:5">
      <c r="A5391" t="str">
        <f>VLOOKUP(C5391,Nomen2!$A$1:$E$34,2,0)</f>
        <v>MANCHE</v>
      </c>
      <c r="B5391">
        <f>VLOOKUP(C5391,Nomen2!$A$1:$E$34,3,0)</f>
        <v>0</v>
      </c>
      <c r="C5391" s="131">
        <v>50</v>
      </c>
      <c r="D5391" s="130" t="s">
        <v>235</v>
      </c>
      <c r="E5391" s="131">
        <v>1</v>
      </c>
    </row>
    <row r="5392" spans="1:5">
      <c r="A5392" t="str">
        <f>VLOOKUP(C5392,Nomen2!$A$1:$E$34,2,0)</f>
        <v>MANCHE</v>
      </c>
      <c r="B5392">
        <f>VLOOKUP(C5392,Nomen2!$A$1:$E$34,3,0)</f>
        <v>0</v>
      </c>
      <c r="C5392" s="131">
        <v>50</v>
      </c>
      <c r="D5392" s="130" t="s">
        <v>295</v>
      </c>
      <c r="E5392" s="131">
        <v>1</v>
      </c>
    </row>
    <row r="5393" spans="1:5">
      <c r="A5393" t="str">
        <f>VLOOKUP(C5393,Nomen2!$A$1:$E$34,2,0)</f>
        <v>MANCHE</v>
      </c>
      <c r="B5393">
        <f>VLOOKUP(C5393,Nomen2!$A$1:$E$34,3,0)</f>
        <v>0</v>
      </c>
      <c r="C5393" s="131">
        <v>50</v>
      </c>
      <c r="D5393" s="130" t="s">
        <v>227</v>
      </c>
      <c r="E5393" s="131">
        <v>1</v>
      </c>
    </row>
    <row r="5394" spans="1:5">
      <c r="A5394" t="str">
        <f>VLOOKUP(C5394,Nomen2!$A$1:$E$34,2,0)</f>
        <v>MANCHE</v>
      </c>
      <c r="B5394">
        <f>VLOOKUP(C5394,Nomen2!$A$1:$E$34,3,0)</f>
        <v>0</v>
      </c>
      <c r="C5394" s="131">
        <v>50</v>
      </c>
      <c r="D5394" s="130" t="s">
        <v>509</v>
      </c>
      <c r="E5394" s="131">
        <v>1</v>
      </c>
    </row>
    <row r="5395" spans="1:5">
      <c r="A5395" t="str">
        <f>VLOOKUP(C5395,Nomen2!$A$1:$E$34,2,0)</f>
        <v>MANCHE</v>
      </c>
      <c r="B5395">
        <f>VLOOKUP(C5395,Nomen2!$A$1:$E$34,3,0)</f>
        <v>0</v>
      </c>
      <c r="C5395" s="131">
        <v>50</v>
      </c>
      <c r="D5395" s="130" t="s">
        <v>510</v>
      </c>
      <c r="E5395" s="131">
        <v>1</v>
      </c>
    </row>
    <row r="5396" spans="1:5">
      <c r="A5396" t="str">
        <f>VLOOKUP(C5396,Nomen2!$A$1:$E$34,2,0)</f>
        <v>MANCHE</v>
      </c>
      <c r="B5396">
        <f>VLOOKUP(C5396,Nomen2!$A$1:$E$34,3,0)</f>
        <v>0</v>
      </c>
      <c r="C5396" s="131">
        <v>50</v>
      </c>
      <c r="D5396" s="130" t="s">
        <v>512</v>
      </c>
      <c r="E5396" s="131">
        <v>1</v>
      </c>
    </row>
    <row r="5397" spans="1:5">
      <c r="A5397" t="str">
        <f>VLOOKUP(C5397,Nomen2!$A$1:$E$34,2,0)</f>
        <v>MANCHE</v>
      </c>
      <c r="B5397">
        <f>VLOOKUP(C5397,Nomen2!$A$1:$E$34,3,0)</f>
        <v>0</v>
      </c>
      <c r="C5397" s="131">
        <v>50</v>
      </c>
      <c r="D5397" s="130" t="s">
        <v>638</v>
      </c>
      <c r="E5397" s="131">
        <v>1</v>
      </c>
    </row>
    <row r="5398" spans="1:5">
      <c r="A5398" t="str">
        <f>VLOOKUP(C5398,Nomen2!$A$1:$E$34,2,0)</f>
        <v>MANCHE</v>
      </c>
      <c r="B5398">
        <f>VLOOKUP(C5398,Nomen2!$A$1:$E$34,3,0)</f>
        <v>0</v>
      </c>
      <c r="C5398" s="131">
        <v>50</v>
      </c>
      <c r="D5398" s="130" t="s">
        <v>578</v>
      </c>
      <c r="E5398" s="131">
        <v>1</v>
      </c>
    </row>
    <row r="5399" spans="1:5">
      <c r="A5399" t="str">
        <f>VLOOKUP(C5399,Nomen2!$A$1:$E$34,2,0)</f>
        <v>MANCHE</v>
      </c>
      <c r="B5399">
        <f>VLOOKUP(C5399,Nomen2!$A$1:$E$34,3,0)</f>
        <v>0</v>
      </c>
      <c r="C5399" s="131">
        <v>50</v>
      </c>
      <c r="D5399" s="130" t="s">
        <v>444</v>
      </c>
      <c r="E5399" s="131">
        <v>1</v>
      </c>
    </row>
    <row r="5400" spans="1:5">
      <c r="A5400" t="str">
        <f>VLOOKUP(C5400,Nomen2!$A$1:$E$34,2,0)</f>
        <v>MANCHE</v>
      </c>
      <c r="B5400">
        <f>VLOOKUP(C5400,Nomen2!$A$1:$E$34,3,0)</f>
        <v>0</v>
      </c>
      <c r="C5400" s="131">
        <v>50</v>
      </c>
      <c r="D5400" s="130" t="s">
        <v>514</v>
      </c>
      <c r="E5400" s="131">
        <v>1</v>
      </c>
    </row>
    <row r="5401" spans="1:5">
      <c r="A5401" t="str">
        <f>VLOOKUP(C5401,Nomen2!$A$1:$E$34,2,0)</f>
        <v>MANCHE</v>
      </c>
      <c r="B5401">
        <f>VLOOKUP(C5401,Nomen2!$A$1:$E$34,3,0)</f>
        <v>0</v>
      </c>
      <c r="C5401" s="131">
        <v>50</v>
      </c>
      <c r="D5401" s="130" t="s">
        <v>648</v>
      </c>
      <c r="E5401" s="131">
        <v>1</v>
      </c>
    </row>
    <row r="5402" spans="1:5">
      <c r="A5402" t="str">
        <f>VLOOKUP(C5402,Nomen2!$A$1:$E$34,2,0)</f>
        <v>MANCHE</v>
      </c>
      <c r="B5402">
        <f>VLOOKUP(C5402,Nomen2!$A$1:$E$34,3,0)</f>
        <v>0</v>
      </c>
      <c r="C5402" s="131">
        <v>50</v>
      </c>
      <c r="D5402" s="130" t="s">
        <v>377</v>
      </c>
      <c r="E5402" s="131">
        <v>1</v>
      </c>
    </row>
    <row r="5403" spans="1:5">
      <c r="A5403" t="str">
        <f>VLOOKUP(C5403,Nomen2!$A$1:$E$34,2,0)</f>
        <v>MANCHE</v>
      </c>
      <c r="B5403">
        <f>VLOOKUP(C5403,Nomen2!$A$1:$E$34,3,0)</f>
        <v>0</v>
      </c>
      <c r="C5403" s="131">
        <v>50</v>
      </c>
      <c r="D5403" s="130" t="s">
        <v>515</v>
      </c>
      <c r="E5403" s="131">
        <v>1</v>
      </c>
    </row>
    <row r="5404" spans="1:5">
      <c r="A5404" t="str">
        <f>VLOOKUP(C5404,Nomen2!$A$1:$E$34,2,0)</f>
        <v>MANCHE</v>
      </c>
      <c r="B5404">
        <f>VLOOKUP(C5404,Nomen2!$A$1:$E$34,3,0)</f>
        <v>0</v>
      </c>
      <c r="C5404" s="131">
        <v>50</v>
      </c>
      <c r="D5404" s="130" t="s">
        <v>351</v>
      </c>
      <c r="E5404" s="131">
        <v>1</v>
      </c>
    </row>
    <row r="5405" spans="1:5">
      <c r="A5405" t="str">
        <f>VLOOKUP(C5405,Nomen2!$A$1:$E$34,2,0)</f>
        <v>MANCHE</v>
      </c>
      <c r="B5405">
        <f>VLOOKUP(C5405,Nomen2!$A$1:$E$34,3,0)</f>
        <v>0</v>
      </c>
      <c r="C5405" s="131">
        <v>50</v>
      </c>
      <c r="D5405" s="130" t="s">
        <v>946</v>
      </c>
      <c r="E5405" s="131">
        <v>1</v>
      </c>
    </row>
    <row r="5406" spans="1:5">
      <c r="A5406" t="str">
        <f>VLOOKUP(C5406,Nomen2!$A$1:$E$34,2,0)</f>
        <v>MANCHE</v>
      </c>
      <c r="B5406">
        <f>VLOOKUP(C5406,Nomen2!$A$1:$E$34,3,0)</f>
        <v>0</v>
      </c>
      <c r="C5406" s="131">
        <v>50</v>
      </c>
      <c r="D5406" s="130" t="s">
        <v>448</v>
      </c>
      <c r="E5406" s="131">
        <v>1</v>
      </c>
    </row>
    <row r="5407" spans="1:5">
      <c r="A5407" t="str">
        <f>VLOOKUP(C5407,Nomen2!$A$1:$E$34,2,0)</f>
        <v>MANCHE</v>
      </c>
      <c r="B5407">
        <f>VLOOKUP(C5407,Nomen2!$A$1:$E$34,3,0)</f>
        <v>0</v>
      </c>
      <c r="C5407" s="131">
        <v>50</v>
      </c>
      <c r="D5407" s="130" t="s">
        <v>519</v>
      </c>
      <c r="E5407" s="131">
        <v>1</v>
      </c>
    </row>
    <row r="5408" spans="1:5">
      <c r="A5408" t="str">
        <f>VLOOKUP(C5408,Nomen2!$A$1:$E$34,2,0)</f>
        <v>MANCHE</v>
      </c>
      <c r="B5408">
        <f>VLOOKUP(C5408,Nomen2!$A$1:$E$34,3,0)</f>
        <v>0</v>
      </c>
      <c r="C5408" s="131">
        <v>50</v>
      </c>
      <c r="D5408" s="130" t="s">
        <v>450</v>
      </c>
      <c r="E5408" s="131">
        <v>1</v>
      </c>
    </row>
    <row r="5409" spans="1:5">
      <c r="A5409" t="str">
        <f>VLOOKUP(C5409,Nomen2!$A$1:$E$34,2,0)</f>
        <v>MANCHE</v>
      </c>
      <c r="B5409">
        <f>VLOOKUP(C5409,Nomen2!$A$1:$E$34,3,0)</f>
        <v>0</v>
      </c>
      <c r="C5409" s="131">
        <v>50</v>
      </c>
      <c r="D5409" s="130" t="s">
        <v>522</v>
      </c>
      <c r="E5409" s="131">
        <v>1</v>
      </c>
    </row>
    <row r="5410" spans="1:5">
      <c r="A5410" t="str">
        <f>VLOOKUP(C5410,Nomen2!$A$1:$E$34,2,0)</f>
        <v>MANCHE</v>
      </c>
      <c r="B5410">
        <f>VLOOKUP(C5410,Nomen2!$A$1:$E$34,3,0)</f>
        <v>0</v>
      </c>
      <c r="C5410" s="131">
        <v>50</v>
      </c>
      <c r="D5410" s="130" t="s">
        <v>588</v>
      </c>
      <c r="E5410" s="131">
        <v>1</v>
      </c>
    </row>
    <row r="5411" spans="1:5">
      <c r="A5411" t="str">
        <f>VLOOKUP(C5411,Nomen2!$A$1:$E$34,2,0)</f>
        <v>MANCHE</v>
      </c>
      <c r="B5411">
        <f>VLOOKUP(C5411,Nomen2!$A$1:$E$34,3,0)</f>
        <v>0</v>
      </c>
      <c r="C5411" s="131">
        <v>50</v>
      </c>
      <c r="D5411" s="130" t="s">
        <v>523</v>
      </c>
      <c r="E5411" s="131">
        <v>1</v>
      </c>
    </row>
    <row r="5412" spans="1:5">
      <c r="A5412" t="str">
        <f>VLOOKUP(C5412,Nomen2!$A$1:$E$34,2,0)</f>
        <v>MANCHE</v>
      </c>
      <c r="B5412">
        <f>VLOOKUP(C5412,Nomen2!$A$1:$E$34,3,0)</f>
        <v>0</v>
      </c>
      <c r="C5412" s="131">
        <v>50</v>
      </c>
      <c r="D5412" s="130" t="s">
        <v>453</v>
      </c>
      <c r="E5412" s="131">
        <v>1</v>
      </c>
    </row>
    <row r="5413" spans="1:5">
      <c r="A5413" t="str">
        <f>VLOOKUP(C5413,Nomen2!$A$1:$E$34,2,0)</f>
        <v>MANCHE</v>
      </c>
      <c r="B5413">
        <f>VLOOKUP(C5413,Nomen2!$A$1:$E$34,3,0)</f>
        <v>0</v>
      </c>
      <c r="C5413" s="131">
        <v>50</v>
      </c>
      <c r="D5413" s="130" t="s">
        <v>381</v>
      </c>
      <c r="E5413" s="131">
        <v>1</v>
      </c>
    </row>
    <row r="5414" spans="1:5">
      <c r="A5414" t="str">
        <f>VLOOKUP(C5414,Nomen2!$A$1:$E$34,2,0)</f>
        <v>MANCHE</v>
      </c>
      <c r="B5414">
        <f>VLOOKUP(C5414,Nomen2!$A$1:$E$34,3,0)</f>
        <v>0</v>
      </c>
      <c r="C5414" s="131">
        <v>50</v>
      </c>
      <c r="D5414" s="130" t="s">
        <v>282</v>
      </c>
      <c r="E5414" s="131">
        <v>1</v>
      </c>
    </row>
    <row r="5415" spans="1:5">
      <c r="A5415" t="str">
        <f>VLOOKUP(C5415,Nomen2!$A$1:$E$34,2,0)</f>
        <v>MANCHE</v>
      </c>
      <c r="B5415">
        <f>VLOOKUP(C5415,Nomen2!$A$1:$E$34,3,0)</f>
        <v>0</v>
      </c>
      <c r="C5415" s="131">
        <v>50</v>
      </c>
      <c r="D5415" s="130" t="s">
        <v>610</v>
      </c>
      <c r="E5415" s="131">
        <v>1</v>
      </c>
    </row>
    <row r="5416" spans="1:5">
      <c r="A5416" t="str">
        <f>VLOOKUP(C5416,Nomen2!$A$1:$E$34,2,0)</f>
        <v>MANCHE</v>
      </c>
      <c r="B5416">
        <f>VLOOKUP(C5416,Nomen2!$A$1:$E$34,3,0)</f>
        <v>0</v>
      </c>
      <c r="C5416" s="131">
        <v>50</v>
      </c>
      <c r="D5416" s="130" t="s">
        <v>307</v>
      </c>
      <c r="E5416" s="131">
        <v>1</v>
      </c>
    </row>
    <row r="5417" spans="1:5">
      <c r="A5417" t="str">
        <f>VLOOKUP(C5417,Nomen2!$A$1:$E$34,2,0)</f>
        <v>MANCHE</v>
      </c>
      <c r="B5417">
        <f>VLOOKUP(C5417,Nomen2!$A$1:$E$34,3,0)</f>
        <v>0</v>
      </c>
      <c r="C5417" s="131">
        <v>50</v>
      </c>
      <c r="D5417" s="130" t="s">
        <v>354</v>
      </c>
      <c r="E5417" s="131">
        <v>1</v>
      </c>
    </row>
    <row r="5418" spans="1:5">
      <c r="A5418" t="str">
        <f>VLOOKUP(C5418,Nomen2!$A$1:$E$34,2,0)</f>
        <v>MANCHE</v>
      </c>
      <c r="B5418">
        <f>VLOOKUP(C5418,Nomen2!$A$1:$E$34,3,0)</f>
        <v>0</v>
      </c>
      <c r="C5418" s="131">
        <v>50</v>
      </c>
      <c r="D5418" s="130" t="s">
        <v>383</v>
      </c>
      <c r="E5418" s="131">
        <v>1</v>
      </c>
    </row>
    <row r="5419" spans="1:5">
      <c r="A5419" t="str">
        <f>VLOOKUP(C5419,Nomen2!$A$1:$E$34,2,0)</f>
        <v>MANCHE</v>
      </c>
      <c r="B5419">
        <f>VLOOKUP(C5419,Nomen2!$A$1:$E$34,3,0)</f>
        <v>0</v>
      </c>
      <c r="C5419" s="131">
        <v>50</v>
      </c>
      <c r="D5419" s="130" t="s">
        <v>266</v>
      </c>
      <c r="E5419" s="131">
        <v>1</v>
      </c>
    </row>
    <row r="5420" spans="1:5">
      <c r="A5420" t="str">
        <f>VLOOKUP(C5420,Nomen2!$A$1:$E$34,2,0)</f>
        <v>MANCHE</v>
      </c>
      <c r="B5420">
        <f>VLOOKUP(C5420,Nomen2!$A$1:$E$34,3,0)</f>
        <v>0</v>
      </c>
      <c r="C5420" s="131">
        <v>50</v>
      </c>
      <c r="D5420" s="130" t="s">
        <v>529</v>
      </c>
      <c r="E5420" s="131">
        <v>1</v>
      </c>
    </row>
    <row r="5421" spans="1:5">
      <c r="A5421" t="str">
        <f>VLOOKUP(C5421,Nomen2!$A$1:$E$34,2,0)</f>
        <v>MANCHE</v>
      </c>
      <c r="B5421">
        <f>VLOOKUP(C5421,Nomen2!$A$1:$E$34,3,0)</f>
        <v>0</v>
      </c>
      <c r="C5421" s="131">
        <v>50</v>
      </c>
      <c r="D5421" s="130" t="s">
        <v>657</v>
      </c>
      <c r="E5421" s="131">
        <v>1</v>
      </c>
    </row>
    <row r="5422" spans="1:5">
      <c r="A5422" t="str">
        <f>VLOOKUP(C5422,Nomen2!$A$1:$E$34,2,0)</f>
        <v>MANCHE</v>
      </c>
      <c r="B5422">
        <f>VLOOKUP(C5422,Nomen2!$A$1:$E$34,3,0)</f>
        <v>0</v>
      </c>
      <c r="C5422" s="131">
        <v>50</v>
      </c>
      <c r="D5422" s="130" t="s">
        <v>533</v>
      </c>
      <c r="E5422" s="131">
        <v>1</v>
      </c>
    </row>
    <row r="5423" spans="1:5">
      <c r="A5423" t="str">
        <f>VLOOKUP(C5423,Nomen2!$A$1:$E$34,2,0)</f>
        <v>MANCHE</v>
      </c>
      <c r="B5423">
        <f>VLOOKUP(C5423,Nomen2!$A$1:$E$34,3,0)</f>
        <v>0</v>
      </c>
      <c r="C5423" s="131">
        <v>50</v>
      </c>
      <c r="D5423" s="130" t="s">
        <v>460</v>
      </c>
      <c r="E5423" s="131">
        <v>1</v>
      </c>
    </row>
    <row r="5424" spans="1:5">
      <c r="A5424" t="str">
        <f>VLOOKUP(C5424,Nomen2!$A$1:$E$34,2,0)</f>
        <v>MANCHE</v>
      </c>
      <c r="B5424">
        <f>VLOOKUP(C5424,Nomen2!$A$1:$E$34,3,0)</f>
        <v>0</v>
      </c>
      <c r="C5424" s="131">
        <v>50</v>
      </c>
      <c r="D5424" s="130" t="s">
        <v>308</v>
      </c>
      <c r="E5424" s="131">
        <v>1</v>
      </c>
    </row>
    <row r="5425" spans="1:5">
      <c r="A5425" t="str">
        <f>VLOOKUP(C5425,Nomen2!$A$1:$E$34,2,0)</f>
        <v>MANCHE</v>
      </c>
      <c r="B5425">
        <f>VLOOKUP(C5425,Nomen2!$A$1:$E$34,3,0)</f>
        <v>0</v>
      </c>
      <c r="C5425" s="131">
        <v>50</v>
      </c>
      <c r="D5425" s="130" t="s">
        <v>241</v>
      </c>
      <c r="E5425" s="131">
        <v>1</v>
      </c>
    </row>
    <row r="5426" spans="1:5">
      <c r="A5426" t="str">
        <f>VLOOKUP(C5426,Nomen2!$A$1:$E$34,2,0)</f>
        <v>MANCHE</v>
      </c>
      <c r="B5426">
        <f>VLOOKUP(C5426,Nomen2!$A$1:$E$34,3,0)</f>
        <v>0</v>
      </c>
      <c r="C5426" s="131">
        <v>50</v>
      </c>
      <c r="D5426" s="130" t="s">
        <v>284</v>
      </c>
      <c r="E5426" s="131">
        <v>1</v>
      </c>
    </row>
    <row r="5427" spans="1:5">
      <c r="A5427" t="str">
        <f>VLOOKUP(C5427,Nomen2!$A$1:$E$34,2,0)</f>
        <v>MANCHE</v>
      </c>
      <c r="B5427">
        <f>VLOOKUP(C5427,Nomen2!$A$1:$E$34,3,0)</f>
        <v>0</v>
      </c>
      <c r="C5427" s="131">
        <v>50</v>
      </c>
      <c r="D5427" s="130" t="s">
        <v>412</v>
      </c>
      <c r="E5427" s="131">
        <v>1</v>
      </c>
    </row>
    <row r="5428" spans="1:5">
      <c r="A5428" t="str">
        <f>VLOOKUP(C5428,Nomen2!$A$1:$E$34,2,0)</f>
        <v>MANCHE</v>
      </c>
      <c r="B5428">
        <f>VLOOKUP(C5428,Nomen2!$A$1:$E$34,3,0)</f>
        <v>0</v>
      </c>
      <c r="C5428" s="131">
        <v>50</v>
      </c>
      <c r="D5428" s="130" t="s">
        <v>541</v>
      </c>
      <c r="E5428" s="131">
        <v>1</v>
      </c>
    </row>
    <row r="5429" spans="1:5">
      <c r="A5429" t="str">
        <f>VLOOKUP(C5429,Nomen2!$A$1:$E$34,2,0)</f>
        <v>MANCHE</v>
      </c>
      <c r="B5429">
        <f>VLOOKUP(C5429,Nomen2!$A$1:$E$34,3,0)</f>
        <v>0</v>
      </c>
      <c r="C5429" s="131">
        <v>50</v>
      </c>
      <c r="D5429" s="130" t="s">
        <v>463</v>
      </c>
      <c r="E5429" s="131">
        <v>1</v>
      </c>
    </row>
    <row r="5430" spans="1:5">
      <c r="A5430" t="str">
        <f>VLOOKUP(C5430,Nomen2!$A$1:$E$34,2,0)</f>
        <v>MANCHE</v>
      </c>
      <c r="B5430">
        <f>VLOOKUP(C5430,Nomen2!$A$1:$E$34,3,0)</f>
        <v>0</v>
      </c>
      <c r="C5430" s="131">
        <v>50</v>
      </c>
      <c r="D5430" s="130" t="s">
        <v>359</v>
      </c>
      <c r="E5430" s="131">
        <v>1</v>
      </c>
    </row>
    <row r="5431" spans="1:5">
      <c r="A5431" t="str">
        <f>VLOOKUP(C5431,Nomen2!$A$1:$E$34,2,0)</f>
        <v>MANCHE</v>
      </c>
      <c r="B5431">
        <f>VLOOKUP(C5431,Nomen2!$A$1:$E$34,3,0)</f>
        <v>0</v>
      </c>
      <c r="C5431" s="131">
        <v>50</v>
      </c>
      <c r="D5431" s="130" t="s">
        <v>415</v>
      </c>
      <c r="E5431" s="131">
        <v>1</v>
      </c>
    </row>
    <row r="5432" spans="1:5">
      <c r="A5432" t="str">
        <f>VLOOKUP(C5432,Nomen2!$A$1:$E$34,2,0)</f>
        <v>MANCHE</v>
      </c>
      <c r="B5432">
        <f>VLOOKUP(C5432,Nomen2!$A$1:$E$34,3,0)</f>
        <v>0</v>
      </c>
      <c r="C5432" s="131">
        <v>50</v>
      </c>
      <c r="D5432" s="130" t="s">
        <v>465</v>
      </c>
      <c r="E5432" s="131">
        <v>1</v>
      </c>
    </row>
    <row r="5433" spans="1:5">
      <c r="A5433" t="str">
        <f>VLOOKUP(C5433,Nomen2!$A$1:$E$34,2,0)</f>
        <v>MANCHE</v>
      </c>
      <c r="B5433">
        <f>VLOOKUP(C5433,Nomen2!$A$1:$E$34,3,0)</f>
        <v>0</v>
      </c>
      <c r="C5433" s="131">
        <v>50</v>
      </c>
      <c r="D5433" s="130" t="s">
        <v>336</v>
      </c>
      <c r="E5433" s="131">
        <v>1</v>
      </c>
    </row>
    <row r="5434" spans="1:5">
      <c r="A5434" t="str">
        <f>VLOOKUP(C5434,Nomen2!$A$1:$E$34,2,0)</f>
        <v>MANCHE</v>
      </c>
      <c r="B5434">
        <f>VLOOKUP(C5434,Nomen2!$A$1:$E$34,3,0)</f>
        <v>0</v>
      </c>
      <c r="C5434" s="131">
        <v>50</v>
      </c>
      <c r="D5434" s="130" t="s">
        <v>548</v>
      </c>
      <c r="E5434" s="131">
        <v>1</v>
      </c>
    </row>
    <row r="5435" spans="1:5">
      <c r="A5435" t="str">
        <f>VLOOKUP(C5435,Nomen2!$A$1:$E$34,2,0)</f>
        <v>MANCHE</v>
      </c>
      <c r="B5435">
        <f>VLOOKUP(C5435,Nomen2!$A$1:$E$34,3,0)</f>
        <v>0</v>
      </c>
      <c r="C5435" s="131">
        <v>50</v>
      </c>
      <c r="D5435" s="130" t="s">
        <v>595</v>
      </c>
      <c r="E5435" s="131">
        <v>1</v>
      </c>
    </row>
    <row r="5436" spans="1:5">
      <c r="A5436" t="str">
        <f>VLOOKUP(C5436,Nomen2!$A$1:$E$34,2,0)</f>
        <v>MANCHE</v>
      </c>
      <c r="B5436">
        <f>VLOOKUP(C5436,Nomen2!$A$1:$E$34,3,0)</f>
        <v>0</v>
      </c>
      <c r="C5436" s="131">
        <v>50</v>
      </c>
      <c r="D5436" s="130" t="s">
        <v>393</v>
      </c>
      <c r="E5436" s="131">
        <v>1</v>
      </c>
    </row>
    <row r="5437" spans="1:5">
      <c r="A5437" t="str">
        <f>VLOOKUP(C5437,Nomen2!$A$1:$E$34,2,0)</f>
        <v>MANCHE</v>
      </c>
      <c r="B5437">
        <f>VLOOKUP(C5437,Nomen2!$A$1:$E$34,3,0)</f>
        <v>0</v>
      </c>
      <c r="C5437" s="131">
        <v>50</v>
      </c>
      <c r="D5437" s="130" t="s">
        <v>468</v>
      </c>
      <c r="E5437" s="131">
        <v>1</v>
      </c>
    </row>
    <row r="5438" spans="1:5">
      <c r="A5438" t="str">
        <f>VLOOKUP(C5438,Nomen2!$A$1:$E$34,2,0)</f>
        <v>MANCHE</v>
      </c>
      <c r="B5438">
        <f>VLOOKUP(C5438,Nomen2!$A$1:$E$34,3,0)</f>
        <v>0</v>
      </c>
      <c r="C5438" s="131">
        <v>50</v>
      </c>
      <c r="D5438" s="130" t="s">
        <v>394</v>
      </c>
      <c r="E5438" s="131">
        <v>1</v>
      </c>
    </row>
    <row r="5439" spans="1:5">
      <c r="A5439" t="str">
        <f>VLOOKUP(C5439,Nomen2!$A$1:$E$34,2,0)</f>
        <v>MANCHE</v>
      </c>
      <c r="B5439">
        <f>VLOOKUP(C5439,Nomen2!$A$1:$E$34,3,0)</f>
        <v>0</v>
      </c>
      <c r="C5439" s="131">
        <v>50</v>
      </c>
      <c r="D5439" s="130" t="s">
        <v>325</v>
      </c>
      <c r="E5439" s="131">
        <v>1</v>
      </c>
    </row>
    <row r="5440" spans="1:5">
      <c r="A5440" t="str">
        <f>VLOOKUP(C5440,Nomen2!$A$1:$E$34,2,0)</f>
        <v>MANCHE</v>
      </c>
      <c r="B5440">
        <f>VLOOKUP(C5440,Nomen2!$A$1:$E$34,3,0)</f>
        <v>0</v>
      </c>
      <c r="C5440" s="131">
        <v>50</v>
      </c>
      <c r="D5440" s="130" t="s">
        <v>551</v>
      </c>
      <c r="E5440" s="131">
        <v>1</v>
      </c>
    </row>
    <row r="5441" spans="1:5">
      <c r="A5441" t="str">
        <f>VLOOKUP(C5441,Nomen2!$A$1:$E$34,2,0)</f>
        <v>MANCHE</v>
      </c>
      <c r="B5441">
        <f>VLOOKUP(C5441,Nomen2!$A$1:$E$34,3,0)</f>
        <v>0</v>
      </c>
      <c r="C5441" s="131">
        <v>50</v>
      </c>
      <c r="D5441" s="130" t="s">
        <v>275</v>
      </c>
      <c r="E5441" s="131">
        <v>1</v>
      </c>
    </row>
    <row r="5442" spans="1:5">
      <c r="A5442" t="str">
        <f>VLOOKUP(C5442,Nomen2!$A$1:$E$34,2,0)</f>
        <v>MANCHE</v>
      </c>
      <c r="B5442">
        <f>VLOOKUP(C5442,Nomen2!$A$1:$E$34,3,0)</f>
        <v>0</v>
      </c>
      <c r="C5442" s="131">
        <v>50</v>
      </c>
      <c r="D5442" s="130" t="s">
        <v>337</v>
      </c>
      <c r="E5442" s="131">
        <v>1</v>
      </c>
    </row>
    <row r="5443" spans="1:5">
      <c r="A5443" t="str">
        <f>VLOOKUP(C5443,Nomen2!$A$1:$E$34,2,0)</f>
        <v>MANCHE</v>
      </c>
      <c r="B5443">
        <f>VLOOKUP(C5443,Nomen2!$A$1:$E$34,3,0)</f>
        <v>0</v>
      </c>
      <c r="C5443" s="131">
        <v>50</v>
      </c>
      <c r="D5443" s="130" t="s">
        <v>552</v>
      </c>
      <c r="E5443" s="131">
        <v>1</v>
      </c>
    </row>
    <row r="5444" spans="1:5">
      <c r="A5444" t="str">
        <f>VLOOKUP(C5444,Nomen2!$A$1:$E$34,2,0)</f>
        <v>MANCHE</v>
      </c>
      <c r="B5444">
        <f>VLOOKUP(C5444,Nomen2!$A$1:$E$34,3,0)</f>
        <v>0</v>
      </c>
      <c r="C5444" s="131">
        <v>50</v>
      </c>
      <c r="D5444" s="130" t="s">
        <v>472</v>
      </c>
      <c r="E5444" s="131">
        <v>1</v>
      </c>
    </row>
    <row r="5445" spans="1:5">
      <c r="A5445" t="str">
        <f>VLOOKUP(C5445,Nomen2!$A$1:$E$34,2,0)</f>
        <v>MANCHE</v>
      </c>
      <c r="B5445">
        <f>VLOOKUP(C5445,Nomen2!$A$1:$E$34,3,0)</f>
        <v>0</v>
      </c>
      <c r="C5445" s="131">
        <v>50</v>
      </c>
      <c r="D5445" s="130" t="s">
        <v>569</v>
      </c>
      <c r="E5445" s="131">
        <v>1</v>
      </c>
    </row>
    <row r="5446" spans="1:5">
      <c r="A5446" t="str">
        <f>VLOOKUP(C5446,Nomen2!$A$1:$E$34,2,0)</f>
        <v>MANCHE</v>
      </c>
      <c r="B5446">
        <f>VLOOKUP(C5446,Nomen2!$A$1:$E$34,3,0)</f>
        <v>0</v>
      </c>
      <c r="C5446" s="131">
        <v>50</v>
      </c>
      <c r="D5446" s="130" t="s">
        <v>613</v>
      </c>
      <c r="E5446" s="131">
        <v>1</v>
      </c>
    </row>
    <row r="5447" spans="1:5">
      <c r="A5447" t="str">
        <f>VLOOKUP(C5447,Nomen2!$A$1:$E$34,2,0)</f>
        <v>MANCHE</v>
      </c>
      <c r="B5447">
        <f>VLOOKUP(C5447,Nomen2!$A$1:$E$34,3,0)</f>
        <v>0</v>
      </c>
      <c r="C5447" s="131">
        <v>50</v>
      </c>
      <c r="D5447" s="130" t="s">
        <v>556</v>
      </c>
      <c r="E5447" s="131">
        <v>1</v>
      </c>
    </row>
    <row r="5448" spans="1:5">
      <c r="A5448" t="str">
        <f>VLOOKUP(C5448,Nomen2!$A$1:$E$34,2,0)</f>
        <v>MANCHE</v>
      </c>
      <c r="B5448">
        <f>VLOOKUP(C5448,Nomen2!$A$1:$E$34,3,0)</f>
        <v>0</v>
      </c>
      <c r="C5448" s="131">
        <v>50</v>
      </c>
      <c r="D5448" s="130" t="s">
        <v>421</v>
      </c>
      <c r="E5448" s="131">
        <v>1</v>
      </c>
    </row>
    <row r="5449" spans="1:5">
      <c r="A5449" t="str">
        <f>VLOOKUP(C5449,Nomen2!$A$1:$E$34,2,0)</f>
        <v>MANCHE</v>
      </c>
      <c r="B5449">
        <f>VLOOKUP(C5449,Nomen2!$A$1:$E$34,3,0)</f>
        <v>0</v>
      </c>
      <c r="C5449" s="131">
        <v>50</v>
      </c>
      <c r="D5449" s="130" t="s">
        <v>314</v>
      </c>
      <c r="E5449" s="131">
        <v>0</v>
      </c>
    </row>
    <row r="5450" spans="1:5">
      <c r="A5450" t="str">
        <f>VLOOKUP(C5450,Nomen2!$A$1:$E$34,2,0)</f>
        <v>MANCHE</v>
      </c>
      <c r="B5450">
        <f>VLOOKUP(C5450,Nomen2!$A$1:$E$34,3,0)</f>
        <v>0</v>
      </c>
      <c r="C5450" s="131">
        <v>50</v>
      </c>
      <c r="D5450" s="130" t="s">
        <v>350</v>
      </c>
      <c r="E5450" s="131">
        <v>0</v>
      </c>
    </row>
    <row r="5451" spans="1:5">
      <c r="A5451" t="str">
        <f>VLOOKUP(C5451,Nomen2!$A$1:$E$34,2,0)</f>
        <v>MANCHE</v>
      </c>
      <c r="B5451">
        <f>VLOOKUP(C5451,Nomen2!$A$1:$E$34,3,0)</f>
        <v>0</v>
      </c>
      <c r="C5451" s="131">
        <v>50</v>
      </c>
      <c r="D5451" s="130" t="s">
        <v>352</v>
      </c>
      <c r="E5451" s="131">
        <v>0</v>
      </c>
    </row>
    <row r="5452" spans="1:5">
      <c r="A5452" t="str">
        <f>VLOOKUP(C5452,Nomen2!$A$1:$E$34,2,0)</f>
        <v>MANCHE</v>
      </c>
      <c r="B5452">
        <f>VLOOKUP(C5452,Nomen2!$A$1:$E$34,3,0)</f>
        <v>0</v>
      </c>
      <c r="C5452" s="131">
        <v>50</v>
      </c>
      <c r="D5452" s="130" t="s">
        <v>621</v>
      </c>
      <c r="E5452" s="131">
        <v>0</v>
      </c>
    </row>
    <row r="5453" spans="1:5">
      <c r="A5453" t="str">
        <f>VLOOKUP(C5453,Nomen2!$A$1:$E$34,2,0)</f>
        <v>MANCHE</v>
      </c>
      <c r="B5453">
        <f>VLOOKUP(C5453,Nomen2!$A$1:$E$34,3,0)</f>
        <v>0</v>
      </c>
      <c r="C5453" s="131">
        <v>50</v>
      </c>
      <c r="D5453" s="130" t="s">
        <v>408</v>
      </c>
      <c r="E5453" s="131">
        <v>0</v>
      </c>
    </row>
    <row r="5454" spans="1:5">
      <c r="A5454" t="str">
        <f>VLOOKUP(C5454,Nomen2!$A$1:$E$34,2,0)</f>
        <v>MANCHE</v>
      </c>
      <c r="B5454">
        <f>VLOOKUP(C5454,Nomen2!$A$1:$E$34,3,0)</f>
        <v>0</v>
      </c>
      <c r="C5454" s="131">
        <v>50</v>
      </c>
      <c r="D5454" s="130" t="s">
        <v>609</v>
      </c>
      <c r="E5454" s="131">
        <v>0</v>
      </c>
    </row>
    <row r="5455" spans="1:5">
      <c r="A5455" t="str">
        <f>VLOOKUP(C5455,Nomen2!$A$1:$E$34,2,0)</f>
        <v>MANCHE</v>
      </c>
      <c r="B5455">
        <f>VLOOKUP(C5455,Nomen2!$A$1:$E$34,3,0)</f>
        <v>0</v>
      </c>
      <c r="C5455" s="131">
        <v>50</v>
      </c>
      <c r="D5455" s="130" t="s">
        <v>409</v>
      </c>
      <c r="E5455" s="131">
        <v>0</v>
      </c>
    </row>
    <row r="5456" spans="1:5">
      <c r="A5456" t="str">
        <f>VLOOKUP(C5456,Nomen2!$A$1:$E$34,2,0)</f>
        <v>MANCHE</v>
      </c>
      <c r="B5456">
        <f>VLOOKUP(C5456,Nomen2!$A$1:$E$34,3,0)</f>
        <v>0</v>
      </c>
      <c r="C5456" s="131">
        <v>50</v>
      </c>
      <c r="D5456" s="130" t="s">
        <v>457</v>
      </c>
      <c r="E5456" s="131">
        <v>0</v>
      </c>
    </row>
    <row r="5457" spans="1:5">
      <c r="A5457" t="str">
        <f>VLOOKUP(C5457,Nomen2!$A$1:$E$34,2,0)</f>
        <v>MANCHE</v>
      </c>
      <c r="B5457">
        <f>VLOOKUP(C5457,Nomen2!$A$1:$E$34,3,0)</f>
        <v>0</v>
      </c>
      <c r="C5457" s="131">
        <v>50</v>
      </c>
      <c r="D5457" s="130" t="s">
        <v>417</v>
      </c>
      <c r="E5457" s="131">
        <v>0</v>
      </c>
    </row>
    <row r="5458" spans="1:5">
      <c r="A5458" t="str">
        <f>VLOOKUP(C5458,Nomen2!$A$1:$E$34,2,0)</f>
        <v>MANCHE</v>
      </c>
      <c r="B5458">
        <f>VLOOKUP(C5458,Nomen2!$A$1:$E$34,3,0)</f>
        <v>0</v>
      </c>
      <c r="C5458" s="131">
        <v>50</v>
      </c>
      <c r="D5458" s="130" t="s">
        <v>419</v>
      </c>
      <c r="E5458" s="131">
        <v>0</v>
      </c>
    </row>
    <row r="5459" spans="1:5">
      <c r="A5459" t="str">
        <f>VLOOKUP(C5459,Nomen2!$A$1:$E$34,2,0)</f>
        <v>MANCHE</v>
      </c>
      <c r="B5459">
        <f>VLOOKUP(C5459,Nomen2!$A$1:$E$34,3,0)</f>
        <v>0</v>
      </c>
      <c r="C5459" s="131">
        <v>50</v>
      </c>
      <c r="D5459" s="130" t="s">
        <v>396</v>
      </c>
      <c r="E5459" s="131">
        <v>0</v>
      </c>
    </row>
    <row r="5460" spans="1:5">
      <c r="A5460" t="str">
        <f>VLOOKUP(C5460,Nomen2!$A$1:$E$34,2,0)</f>
        <v>ORNE</v>
      </c>
      <c r="B5460">
        <f>VLOOKUP(C5460,Nomen2!$A$1:$E$34,3,0)</f>
        <v>0</v>
      </c>
      <c r="C5460" s="131">
        <v>61</v>
      </c>
      <c r="D5460" s="130" t="s">
        <v>175</v>
      </c>
      <c r="E5460" s="131">
        <v>120</v>
      </c>
    </row>
    <row r="5461" spans="1:5">
      <c r="A5461" t="str">
        <f>VLOOKUP(C5461,Nomen2!$A$1:$E$34,2,0)</f>
        <v>ORNE</v>
      </c>
      <c r="B5461">
        <f>VLOOKUP(C5461,Nomen2!$A$1:$E$34,3,0)</f>
        <v>0</v>
      </c>
      <c r="C5461" s="131">
        <v>61</v>
      </c>
      <c r="D5461" s="130" t="s">
        <v>183</v>
      </c>
      <c r="E5461" s="131">
        <v>95</v>
      </c>
    </row>
    <row r="5462" spans="1:5">
      <c r="A5462" t="str">
        <f>VLOOKUP(C5462,Nomen2!$A$1:$E$34,2,0)</f>
        <v>ORNE</v>
      </c>
      <c r="B5462">
        <f>VLOOKUP(C5462,Nomen2!$A$1:$E$34,3,0)</f>
        <v>0</v>
      </c>
      <c r="C5462" s="131">
        <v>61</v>
      </c>
      <c r="D5462" s="130" t="s">
        <v>188</v>
      </c>
      <c r="E5462" s="131">
        <v>93</v>
      </c>
    </row>
    <row r="5463" spans="1:5">
      <c r="A5463" t="str">
        <f>VLOOKUP(C5463,Nomen2!$A$1:$E$34,2,0)</f>
        <v>ORNE</v>
      </c>
      <c r="B5463">
        <f>VLOOKUP(C5463,Nomen2!$A$1:$E$34,3,0)</f>
        <v>0</v>
      </c>
      <c r="C5463" s="131">
        <v>61</v>
      </c>
      <c r="D5463" s="130" t="s">
        <v>199</v>
      </c>
      <c r="E5463" s="131">
        <v>75</v>
      </c>
    </row>
    <row r="5464" spans="1:5">
      <c r="A5464" t="str">
        <f>VLOOKUP(C5464,Nomen2!$A$1:$E$34,2,0)</f>
        <v>ORNE</v>
      </c>
      <c r="B5464">
        <f>VLOOKUP(C5464,Nomen2!$A$1:$E$34,3,0)</f>
        <v>0</v>
      </c>
      <c r="C5464" s="131">
        <v>61</v>
      </c>
      <c r="D5464" s="130" t="s">
        <v>185</v>
      </c>
      <c r="E5464" s="131">
        <v>71</v>
      </c>
    </row>
    <row r="5465" spans="1:5">
      <c r="A5465" t="str">
        <f>VLOOKUP(C5465,Nomen2!$A$1:$E$34,2,0)</f>
        <v>ORNE</v>
      </c>
      <c r="B5465">
        <f>VLOOKUP(C5465,Nomen2!$A$1:$E$34,3,0)</f>
        <v>0</v>
      </c>
      <c r="C5465" s="131">
        <v>61</v>
      </c>
      <c r="D5465" s="130" t="s">
        <v>176</v>
      </c>
      <c r="E5465" s="131">
        <v>63</v>
      </c>
    </row>
    <row r="5466" spans="1:5">
      <c r="A5466" t="str">
        <f>VLOOKUP(C5466,Nomen2!$A$1:$E$34,2,0)</f>
        <v>ORNE</v>
      </c>
      <c r="B5466">
        <f>VLOOKUP(C5466,Nomen2!$A$1:$E$34,3,0)</f>
        <v>0</v>
      </c>
      <c r="C5466" s="131">
        <v>61</v>
      </c>
      <c r="D5466" s="130" t="s">
        <v>193</v>
      </c>
      <c r="E5466" s="131">
        <v>57</v>
      </c>
    </row>
    <row r="5467" spans="1:5">
      <c r="A5467" t="str">
        <f>VLOOKUP(C5467,Nomen2!$A$1:$E$34,2,0)</f>
        <v>ORNE</v>
      </c>
      <c r="B5467">
        <f>VLOOKUP(C5467,Nomen2!$A$1:$E$34,3,0)</f>
        <v>0</v>
      </c>
      <c r="C5467" s="131">
        <v>61</v>
      </c>
      <c r="D5467" s="130" t="s">
        <v>178</v>
      </c>
      <c r="E5467" s="131">
        <v>54</v>
      </c>
    </row>
    <row r="5468" spans="1:5">
      <c r="A5468" t="str">
        <f>VLOOKUP(C5468,Nomen2!$A$1:$E$34,2,0)</f>
        <v>ORNE</v>
      </c>
      <c r="B5468">
        <f>VLOOKUP(C5468,Nomen2!$A$1:$E$34,3,0)</f>
        <v>0</v>
      </c>
      <c r="C5468" s="131">
        <v>61</v>
      </c>
      <c r="D5468" s="130" t="s">
        <v>195</v>
      </c>
      <c r="E5468" s="131">
        <v>50</v>
      </c>
    </row>
    <row r="5469" spans="1:5">
      <c r="A5469" t="str">
        <f>VLOOKUP(C5469,Nomen2!$A$1:$E$34,2,0)</f>
        <v>ORNE</v>
      </c>
      <c r="B5469">
        <f>VLOOKUP(C5469,Nomen2!$A$1:$E$34,3,0)</f>
        <v>0</v>
      </c>
      <c r="C5469" s="131">
        <v>61</v>
      </c>
      <c r="D5469" s="130" t="s">
        <v>184</v>
      </c>
      <c r="E5469" s="131">
        <v>48</v>
      </c>
    </row>
    <row r="5470" spans="1:5">
      <c r="A5470" t="str">
        <f>VLOOKUP(C5470,Nomen2!$A$1:$E$34,2,0)</f>
        <v>ORNE</v>
      </c>
      <c r="B5470">
        <f>VLOOKUP(C5470,Nomen2!$A$1:$E$34,3,0)</f>
        <v>0</v>
      </c>
      <c r="C5470" s="131">
        <v>61</v>
      </c>
      <c r="D5470" s="130" t="s">
        <v>177</v>
      </c>
      <c r="E5470" s="131">
        <v>45</v>
      </c>
    </row>
    <row r="5471" spans="1:5">
      <c r="A5471" t="str">
        <f>VLOOKUP(C5471,Nomen2!$A$1:$E$34,2,0)</f>
        <v>ORNE</v>
      </c>
      <c r="B5471">
        <f>VLOOKUP(C5471,Nomen2!$A$1:$E$34,3,0)</f>
        <v>0</v>
      </c>
      <c r="C5471" s="131">
        <v>61</v>
      </c>
      <c r="D5471" s="130" t="s">
        <v>201</v>
      </c>
      <c r="E5471" s="131">
        <v>39</v>
      </c>
    </row>
    <row r="5472" spans="1:5">
      <c r="A5472" t="str">
        <f>VLOOKUP(C5472,Nomen2!$A$1:$E$34,2,0)</f>
        <v>ORNE</v>
      </c>
      <c r="B5472">
        <f>VLOOKUP(C5472,Nomen2!$A$1:$E$34,3,0)</f>
        <v>0</v>
      </c>
      <c r="C5472" s="131">
        <v>61</v>
      </c>
      <c r="D5472" s="130" t="s">
        <v>191</v>
      </c>
      <c r="E5472" s="131">
        <v>36</v>
      </c>
    </row>
    <row r="5473" spans="1:5">
      <c r="A5473" t="str">
        <f>VLOOKUP(C5473,Nomen2!$A$1:$E$34,2,0)</f>
        <v>ORNE</v>
      </c>
      <c r="B5473">
        <f>VLOOKUP(C5473,Nomen2!$A$1:$E$34,3,0)</f>
        <v>0</v>
      </c>
      <c r="C5473" s="131">
        <v>61</v>
      </c>
      <c r="D5473" s="130" t="s">
        <v>179</v>
      </c>
      <c r="E5473" s="131">
        <v>33</v>
      </c>
    </row>
    <row r="5474" spans="1:5">
      <c r="A5474" t="str">
        <f>VLOOKUP(C5474,Nomen2!$A$1:$E$34,2,0)</f>
        <v>ORNE</v>
      </c>
      <c r="B5474">
        <f>VLOOKUP(C5474,Nomen2!$A$1:$E$34,3,0)</f>
        <v>0</v>
      </c>
      <c r="C5474" s="131">
        <v>61</v>
      </c>
      <c r="D5474" s="130" t="s">
        <v>182</v>
      </c>
      <c r="E5474" s="131">
        <v>29</v>
      </c>
    </row>
    <row r="5475" spans="1:5">
      <c r="A5475" t="str">
        <f>VLOOKUP(C5475,Nomen2!$A$1:$E$34,2,0)</f>
        <v>ORNE</v>
      </c>
      <c r="B5475">
        <f>VLOOKUP(C5475,Nomen2!$A$1:$E$34,3,0)</f>
        <v>0</v>
      </c>
      <c r="C5475" s="131">
        <v>61</v>
      </c>
      <c r="D5475" s="130" t="s">
        <v>180</v>
      </c>
      <c r="E5475" s="131">
        <v>29</v>
      </c>
    </row>
    <row r="5476" spans="1:5">
      <c r="A5476" t="str">
        <f>VLOOKUP(C5476,Nomen2!$A$1:$E$34,2,0)</f>
        <v>ORNE</v>
      </c>
      <c r="B5476">
        <f>VLOOKUP(C5476,Nomen2!$A$1:$E$34,3,0)</f>
        <v>0</v>
      </c>
      <c r="C5476" s="131">
        <v>61</v>
      </c>
      <c r="D5476" s="130" t="s">
        <v>189</v>
      </c>
      <c r="E5476" s="131">
        <v>27</v>
      </c>
    </row>
    <row r="5477" spans="1:5">
      <c r="A5477" t="str">
        <f>VLOOKUP(C5477,Nomen2!$A$1:$E$34,2,0)</f>
        <v>ORNE</v>
      </c>
      <c r="B5477">
        <f>VLOOKUP(C5477,Nomen2!$A$1:$E$34,3,0)</f>
        <v>0</v>
      </c>
      <c r="C5477" s="131">
        <v>61</v>
      </c>
      <c r="D5477" s="130" t="s">
        <v>181</v>
      </c>
      <c r="E5477" s="131">
        <v>26</v>
      </c>
    </row>
    <row r="5478" spans="1:5">
      <c r="A5478" t="str">
        <f>VLOOKUP(C5478,Nomen2!$A$1:$E$34,2,0)</f>
        <v>ORNE</v>
      </c>
      <c r="B5478">
        <f>VLOOKUP(C5478,Nomen2!$A$1:$E$34,3,0)</f>
        <v>0</v>
      </c>
      <c r="C5478" s="131">
        <v>61</v>
      </c>
      <c r="D5478" s="130" t="s">
        <v>192</v>
      </c>
      <c r="E5478" s="131">
        <v>24</v>
      </c>
    </row>
    <row r="5479" spans="1:5">
      <c r="A5479" t="str">
        <f>VLOOKUP(C5479,Nomen2!$A$1:$E$34,2,0)</f>
        <v>ORNE</v>
      </c>
      <c r="B5479">
        <f>VLOOKUP(C5479,Nomen2!$A$1:$E$34,3,0)</f>
        <v>0</v>
      </c>
      <c r="C5479" s="131">
        <v>61</v>
      </c>
      <c r="D5479" s="130" t="s">
        <v>273</v>
      </c>
      <c r="E5479" s="131">
        <v>23</v>
      </c>
    </row>
    <row r="5480" spans="1:5">
      <c r="A5480" t="str">
        <f>VLOOKUP(C5480,Nomen2!$A$1:$E$34,2,0)</f>
        <v>ORNE</v>
      </c>
      <c r="B5480">
        <f>VLOOKUP(C5480,Nomen2!$A$1:$E$34,3,0)</f>
        <v>0</v>
      </c>
      <c r="C5480" s="131">
        <v>61</v>
      </c>
      <c r="D5480" s="130" t="s">
        <v>200</v>
      </c>
      <c r="E5480" s="131">
        <v>21</v>
      </c>
    </row>
    <row r="5481" spans="1:5">
      <c r="A5481" t="str">
        <f>VLOOKUP(C5481,Nomen2!$A$1:$E$34,2,0)</f>
        <v>ORNE</v>
      </c>
      <c r="B5481">
        <f>VLOOKUP(C5481,Nomen2!$A$1:$E$34,3,0)</f>
        <v>0</v>
      </c>
      <c r="C5481" s="131">
        <v>61</v>
      </c>
      <c r="D5481" s="130" t="s">
        <v>198</v>
      </c>
      <c r="E5481" s="131">
        <v>20</v>
      </c>
    </row>
    <row r="5482" spans="1:5">
      <c r="A5482" t="str">
        <f>VLOOKUP(C5482,Nomen2!$A$1:$E$34,2,0)</f>
        <v>ORNE</v>
      </c>
      <c r="B5482">
        <f>VLOOKUP(C5482,Nomen2!$A$1:$E$34,3,0)</f>
        <v>0</v>
      </c>
      <c r="C5482" s="131">
        <v>61</v>
      </c>
      <c r="D5482" s="130" t="s">
        <v>187</v>
      </c>
      <c r="E5482" s="131">
        <v>19</v>
      </c>
    </row>
    <row r="5483" spans="1:5">
      <c r="A5483" t="str">
        <f>VLOOKUP(C5483,Nomen2!$A$1:$E$34,2,0)</f>
        <v>ORNE</v>
      </c>
      <c r="B5483">
        <f>VLOOKUP(C5483,Nomen2!$A$1:$E$34,3,0)</f>
        <v>0</v>
      </c>
      <c r="C5483" s="131">
        <v>61</v>
      </c>
      <c r="D5483" s="130" t="s">
        <v>268</v>
      </c>
      <c r="E5483" s="131">
        <v>17</v>
      </c>
    </row>
    <row r="5484" spans="1:5">
      <c r="A5484" t="str">
        <f>VLOOKUP(C5484,Nomen2!$A$1:$E$34,2,0)</f>
        <v>ORNE</v>
      </c>
      <c r="B5484">
        <f>VLOOKUP(C5484,Nomen2!$A$1:$E$34,3,0)</f>
        <v>0</v>
      </c>
      <c r="C5484" s="131">
        <v>61</v>
      </c>
      <c r="D5484" s="130" t="s">
        <v>196</v>
      </c>
      <c r="E5484" s="131">
        <v>16</v>
      </c>
    </row>
    <row r="5485" spans="1:5">
      <c r="A5485" t="str">
        <f>VLOOKUP(C5485,Nomen2!$A$1:$E$34,2,0)</f>
        <v>ORNE</v>
      </c>
      <c r="B5485">
        <f>VLOOKUP(C5485,Nomen2!$A$1:$E$34,3,0)</f>
        <v>0</v>
      </c>
      <c r="C5485" s="131">
        <v>61</v>
      </c>
      <c r="D5485" s="130" t="s">
        <v>194</v>
      </c>
      <c r="E5485" s="131">
        <v>15</v>
      </c>
    </row>
    <row r="5486" spans="1:5">
      <c r="A5486" t="str">
        <f>VLOOKUP(C5486,Nomen2!$A$1:$E$34,2,0)</f>
        <v>ORNE</v>
      </c>
      <c r="B5486">
        <f>VLOOKUP(C5486,Nomen2!$A$1:$E$34,3,0)</f>
        <v>0</v>
      </c>
      <c r="C5486" s="131">
        <v>61</v>
      </c>
      <c r="D5486" s="130" t="s">
        <v>251</v>
      </c>
      <c r="E5486" s="131">
        <v>14</v>
      </c>
    </row>
    <row r="5487" spans="1:5">
      <c r="A5487" t="str">
        <f>VLOOKUP(C5487,Nomen2!$A$1:$E$34,2,0)</f>
        <v>ORNE</v>
      </c>
      <c r="B5487">
        <f>VLOOKUP(C5487,Nomen2!$A$1:$E$34,3,0)</f>
        <v>0</v>
      </c>
      <c r="C5487" s="131">
        <v>61</v>
      </c>
      <c r="D5487" s="130" t="s">
        <v>206</v>
      </c>
      <c r="E5487" s="131">
        <v>14</v>
      </c>
    </row>
    <row r="5488" spans="1:5">
      <c r="A5488" t="str">
        <f>VLOOKUP(C5488,Nomen2!$A$1:$E$34,2,0)</f>
        <v>ORNE</v>
      </c>
      <c r="B5488">
        <f>VLOOKUP(C5488,Nomen2!$A$1:$E$34,3,0)</f>
        <v>0</v>
      </c>
      <c r="C5488" s="131">
        <v>61</v>
      </c>
      <c r="D5488" s="130" t="s">
        <v>190</v>
      </c>
      <c r="E5488" s="131">
        <v>13</v>
      </c>
    </row>
    <row r="5489" spans="1:5">
      <c r="A5489" t="str">
        <f>VLOOKUP(C5489,Nomen2!$A$1:$E$34,2,0)</f>
        <v>ORNE</v>
      </c>
      <c r="B5489">
        <f>VLOOKUP(C5489,Nomen2!$A$1:$E$34,3,0)</f>
        <v>0</v>
      </c>
      <c r="C5489" s="131">
        <v>61</v>
      </c>
      <c r="D5489" s="130" t="s">
        <v>291</v>
      </c>
      <c r="E5489" s="131">
        <v>13</v>
      </c>
    </row>
    <row r="5490" spans="1:5">
      <c r="A5490" t="str">
        <f>VLOOKUP(C5490,Nomen2!$A$1:$E$34,2,0)</f>
        <v>ORNE</v>
      </c>
      <c r="B5490">
        <f>VLOOKUP(C5490,Nomen2!$A$1:$E$34,3,0)</f>
        <v>0</v>
      </c>
      <c r="C5490" s="131">
        <v>61</v>
      </c>
      <c r="D5490" s="130" t="s">
        <v>221</v>
      </c>
      <c r="E5490" s="131">
        <v>13</v>
      </c>
    </row>
    <row r="5491" spans="1:5">
      <c r="A5491" t="str">
        <f>VLOOKUP(C5491,Nomen2!$A$1:$E$34,2,0)</f>
        <v>ORNE</v>
      </c>
      <c r="B5491">
        <f>VLOOKUP(C5491,Nomen2!$A$1:$E$34,3,0)</f>
        <v>0</v>
      </c>
      <c r="C5491" s="131">
        <v>61</v>
      </c>
      <c r="D5491" s="130" t="s">
        <v>186</v>
      </c>
      <c r="E5491" s="131">
        <v>12</v>
      </c>
    </row>
    <row r="5492" spans="1:5">
      <c r="A5492" t="str">
        <f>VLOOKUP(C5492,Nomen2!$A$1:$E$34,2,0)</f>
        <v>ORNE</v>
      </c>
      <c r="B5492">
        <f>VLOOKUP(C5492,Nomen2!$A$1:$E$34,3,0)</f>
        <v>0</v>
      </c>
      <c r="C5492" s="131">
        <v>61</v>
      </c>
      <c r="D5492" s="130" t="s">
        <v>297</v>
      </c>
      <c r="E5492" s="131">
        <v>12</v>
      </c>
    </row>
    <row r="5493" spans="1:5">
      <c r="A5493" t="str">
        <f>VLOOKUP(C5493,Nomen2!$A$1:$E$34,2,0)</f>
        <v>ORNE</v>
      </c>
      <c r="B5493">
        <f>VLOOKUP(C5493,Nomen2!$A$1:$E$34,3,0)</f>
        <v>0</v>
      </c>
      <c r="C5493" s="131">
        <v>61</v>
      </c>
      <c r="D5493" s="130" t="s">
        <v>223</v>
      </c>
      <c r="E5493" s="131">
        <v>11</v>
      </c>
    </row>
    <row r="5494" spans="1:5">
      <c r="A5494" t="str">
        <f>VLOOKUP(C5494,Nomen2!$A$1:$E$34,2,0)</f>
        <v>ORNE</v>
      </c>
      <c r="B5494">
        <f>VLOOKUP(C5494,Nomen2!$A$1:$E$34,3,0)</f>
        <v>0</v>
      </c>
      <c r="C5494" s="131">
        <v>61</v>
      </c>
      <c r="D5494" s="130" t="s">
        <v>255</v>
      </c>
      <c r="E5494" s="131">
        <v>11</v>
      </c>
    </row>
    <row r="5495" spans="1:5">
      <c r="A5495" t="str">
        <f>VLOOKUP(C5495,Nomen2!$A$1:$E$34,2,0)</f>
        <v>ORNE</v>
      </c>
      <c r="B5495">
        <f>VLOOKUP(C5495,Nomen2!$A$1:$E$34,3,0)</f>
        <v>0</v>
      </c>
      <c r="C5495" s="131">
        <v>61</v>
      </c>
      <c r="D5495" s="130" t="s">
        <v>340</v>
      </c>
      <c r="E5495" s="131">
        <v>10</v>
      </c>
    </row>
    <row r="5496" spans="1:5">
      <c r="A5496" t="str">
        <f>VLOOKUP(C5496,Nomen2!$A$1:$E$34,2,0)</f>
        <v>ORNE</v>
      </c>
      <c r="B5496">
        <f>VLOOKUP(C5496,Nomen2!$A$1:$E$34,3,0)</f>
        <v>0</v>
      </c>
      <c r="C5496" s="131">
        <v>61</v>
      </c>
      <c r="D5496" s="130" t="s">
        <v>215</v>
      </c>
      <c r="E5496" s="131">
        <v>10</v>
      </c>
    </row>
    <row r="5497" spans="1:5">
      <c r="A5497" t="str">
        <f>VLOOKUP(C5497,Nomen2!$A$1:$E$34,2,0)</f>
        <v>ORNE</v>
      </c>
      <c r="B5497">
        <f>VLOOKUP(C5497,Nomen2!$A$1:$E$34,3,0)</f>
        <v>0</v>
      </c>
      <c r="C5497" s="131">
        <v>61</v>
      </c>
      <c r="D5497" s="130" t="s">
        <v>233</v>
      </c>
      <c r="E5497" s="131">
        <v>10</v>
      </c>
    </row>
    <row r="5498" spans="1:5">
      <c r="A5498" t="str">
        <f>VLOOKUP(C5498,Nomen2!$A$1:$E$34,2,0)</f>
        <v>ORNE</v>
      </c>
      <c r="B5498">
        <f>VLOOKUP(C5498,Nomen2!$A$1:$E$34,3,0)</f>
        <v>0</v>
      </c>
      <c r="C5498" s="131">
        <v>61</v>
      </c>
      <c r="D5498" s="130" t="s">
        <v>238</v>
      </c>
      <c r="E5498" s="131">
        <v>10</v>
      </c>
    </row>
    <row r="5499" spans="1:5">
      <c r="A5499" t="str">
        <f>VLOOKUP(C5499,Nomen2!$A$1:$E$34,2,0)</f>
        <v>ORNE</v>
      </c>
      <c r="B5499">
        <f>VLOOKUP(C5499,Nomen2!$A$1:$E$34,3,0)</f>
        <v>0</v>
      </c>
      <c r="C5499" s="131">
        <v>61</v>
      </c>
      <c r="D5499" s="130" t="s">
        <v>216</v>
      </c>
      <c r="E5499" s="131">
        <v>10</v>
      </c>
    </row>
    <row r="5500" spans="1:5">
      <c r="A5500" t="str">
        <f>VLOOKUP(C5500,Nomen2!$A$1:$E$34,2,0)</f>
        <v>ORNE</v>
      </c>
      <c r="B5500">
        <f>VLOOKUP(C5500,Nomen2!$A$1:$E$34,3,0)</f>
        <v>0</v>
      </c>
      <c r="C5500" s="131">
        <v>61</v>
      </c>
      <c r="D5500" s="130" t="s">
        <v>229</v>
      </c>
      <c r="E5500" s="131">
        <v>10</v>
      </c>
    </row>
    <row r="5501" spans="1:5">
      <c r="A5501" t="str">
        <f>VLOOKUP(C5501,Nomen2!$A$1:$E$34,2,0)</f>
        <v>ORNE</v>
      </c>
      <c r="B5501">
        <f>VLOOKUP(C5501,Nomen2!$A$1:$E$34,3,0)</f>
        <v>0</v>
      </c>
      <c r="C5501" s="131">
        <v>61</v>
      </c>
      <c r="D5501" s="130" t="s">
        <v>257</v>
      </c>
      <c r="E5501" s="131">
        <v>9</v>
      </c>
    </row>
    <row r="5502" spans="1:5">
      <c r="A5502" t="str">
        <f>VLOOKUP(C5502,Nomen2!$A$1:$E$34,2,0)</f>
        <v>ORNE</v>
      </c>
      <c r="B5502">
        <f>VLOOKUP(C5502,Nomen2!$A$1:$E$34,3,0)</f>
        <v>0</v>
      </c>
      <c r="C5502" s="131">
        <v>61</v>
      </c>
      <c r="D5502" s="130" t="s">
        <v>213</v>
      </c>
      <c r="E5502" s="131">
        <v>9</v>
      </c>
    </row>
    <row r="5503" spans="1:5">
      <c r="A5503" t="str">
        <f>VLOOKUP(C5503,Nomen2!$A$1:$E$34,2,0)</f>
        <v>ORNE</v>
      </c>
      <c r="B5503">
        <f>VLOOKUP(C5503,Nomen2!$A$1:$E$34,3,0)</f>
        <v>0</v>
      </c>
      <c r="C5503" s="131">
        <v>61</v>
      </c>
      <c r="D5503" s="130" t="s">
        <v>252</v>
      </c>
      <c r="E5503" s="131">
        <v>9</v>
      </c>
    </row>
    <row r="5504" spans="1:5">
      <c r="A5504" t="str">
        <f>VLOOKUP(C5504,Nomen2!$A$1:$E$34,2,0)</f>
        <v>ORNE</v>
      </c>
      <c r="B5504">
        <f>VLOOKUP(C5504,Nomen2!$A$1:$E$34,3,0)</f>
        <v>0</v>
      </c>
      <c r="C5504" s="131">
        <v>61</v>
      </c>
      <c r="D5504" s="130" t="s">
        <v>288</v>
      </c>
      <c r="E5504" s="131">
        <v>9</v>
      </c>
    </row>
    <row r="5505" spans="1:5">
      <c r="A5505" t="str">
        <f>VLOOKUP(C5505,Nomen2!$A$1:$E$34,2,0)</f>
        <v>ORNE</v>
      </c>
      <c r="B5505">
        <f>VLOOKUP(C5505,Nomen2!$A$1:$E$34,3,0)</f>
        <v>0</v>
      </c>
      <c r="C5505" s="131">
        <v>61</v>
      </c>
      <c r="D5505" s="130" t="s">
        <v>262</v>
      </c>
      <c r="E5505" s="131">
        <v>9</v>
      </c>
    </row>
    <row r="5506" spans="1:5">
      <c r="A5506" t="str">
        <f>VLOOKUP(C5506,Nomen2!$A$1:$E$34,2,0)</f>
        <v>ORNE</v>
      </c>
      <c r="B5506">
        <f>VLOOKUP(C5506,Nomen2!$A$1:$E$34,3,0)</f>
        <v>0</v>
      </c>
      <c r="C5506" s="131">
        <v>61</v>
      </c>
      <c r="D5506" s="130" t="s">
        <v>292</v>
      </c>
      <c r="E5506" s="131">
        <v>8</v>
      </c>
    </row>
    <row r="5507" spans="1:5">
      <c r="A5507" t="str">
        <f>VLOOKUP(C5507,Nomen2!$A$1:$E$34,2,0)</f>
        <v>ORNE</v>
      </c>
      <c r="B5507">
        <f>VLOOKUP(C5507,Nomen2!$A$1:$E$34,3,0)</f>
        <v>0</v>
      </c>
      <c r="C5507" s="131">
        <v>61</v>
      </c>
      <c r="D5507" s="130" t="s">
        <v>240</v>
      </c>
      <c r="E5507" s="131">
        <v>8</v>
      </c>
    </row>
    <row r="5508" spans="1:5">
      <c r="A5508" t="str">
        <f>VLOOKUP(C5508,Nomen2!$A$1:$E$34,2,0)</f>
        <v>ORNE</v>
      </c>
      <c r="B5508">
        <f>VLOOKUP(C5508,Nomen2!$A$1:$E$34,3,0)</f>
        <v>0</v>
      </c>
      <c r="C5508" s="131">
        <v>61</v>
      </c>
      <c r="D5508" s="130" t="s">
        <v>261</v>
      </c>
      <c r="E5508" s="131">
        <v>8</v>
      </c>
    </row>
    <row r="5509" spans="1:5">
      <c r="A5509" t="str">
        <f>VLOOKUP(C5509,Nomen2!$A$1:$E$34,2,0)</f>
        <v>ORNE</v>
      </c>
      <c r="B5509">
        <f>VLOOKUP(C5509,Nomen2!$A$1:$E$34,3,0)</f>
        <v>0</v>
      </c>
      <c r="C5509" s="131">
        <v>61</v>
      </c>
      <c r="D5509" s="130" t="s">
        <v>228</v>
      </c>
      <c r="E5509" s="131">
        <v>8</v>
      </c>
    </row>
    <row r="5510" spans="1:5">
      <c r="A5510" t="str">
        <f>VLOOKUP(C5510,Nomen2!$A$1:$E$34,2,0)</f>
        <v>ORNE</v>
      </c>
      <c r="B5510">
        <f>VLOOKUP(C5510,Nomen2!$A$1:$E$34,3,0)</f>
        <v>0</v>
      </c>
      <c r="C5510" s="131">
        <v>61</v>
      </c>
      <c r="D5510" s="130" t="s">
        <v>211</v>
      </c>
      <c r="E5510" s="131">
        <v>8</v>
      </c>
    </row>
    <row r="5511" spans="1:5">
      <c r="A5511" t="str">
        <f>VLOOKUP(C5511,Nomen2!$A$1:$E$34,2,0)</f>
        <v>ORNE</v>
      </c>
      <c r="B5511">
        <f>VLOOKUP(C5511,Nomen2!$A$1:$E$34,3,0)</f>
        <v>0</v>
      </c>
      <c r="C5511" s="131">
        <v>61</v>
      </c>
      <c r="D5511" s="130" t="s">
        <v>197</v>
      </c>
      <c r="E5511" s="131">
        <v>7</v>
      </c>
    </row>
    <row r="5512" spans="1:5">
      <c r="A5512" t="str">
        <f>VLOOKUP(C5512,Nomen2!$A$1:$E$34,2,0)</f>
        <v>ORNE</v>
      </c>
      <c r="B5512">
        <f>VLOOKUP(C5512,Nomen2!$A$1:$E$34,3,0)</f>
        <v>0</v>
      </c>
      <c r="C5512" s="131">
        <v>61</v>
      </c>
      <c r="D5512" s="130" t="s">
        <v>207</v>
      </c>
      <c r="E5512" s="131">
        <v>7</v>
      </c>
    </row>
    <row r="5513" spans="1:5">
      <c r="A5513" t="str">
        <f>VLOOKUP(C5513,Nomen2!$A$1:$E$34,2,0)</f>
        <v>ORNE</v>
      </c>
      <c r="B5513">
        <f>VLOOKUP(C5513,Nomen2!$A$1:$E$34,3,0)</f>
        <v>0</v>
      </c>
      <c r="C5513" s="131">
        <v>61</v>
      </c>
      <c r="D5513" s="130" t="s">
        <v>204</v>
      </c>
      <c r="E5513" s="131">
        <v>7</v>
      </c>
    </row>
    <row r="5514" spans="1:5">
      <c r="A5514" t="str">
        <f>VLOOKUP(C5514,Nomen2!$A$1:$E$34,2,0)</f>
        <v>ORNE</v>
      </c>
      <c r="B5514">
        <f>VLOOKUP(C5514,Nomen2!$A$1:$E$34,3,0)</f>
        <v>0</v>
      </c>
      <c r="C5514" s="131">
        <v>61</v>
      </c>
      <c r="D5514" s="130" t="s">
        <v>214</v>
      </c>
      <c r="E5514" s="131">
        <v>7</v>
      </c>
    </row>
    <row r="5515" spans="1:5">
      <c r="A5515" t="str">
        <f>VLOOKUP(C5515,Nomen2!$A$1:$E$34,2,0)</f>
        <v>ORNE</v>
      </c>
      <c r="B5515">
        <f>VLOOKUP(C5515,Nomen2!$A$1:$E$34,3,0)</f>
        <v>0</v>
      </c>
      <c r="C5515" s="131">
        <v>61</v>
      </c>
      <c r="D5515" s="130" t="s">
        <v>385</v>
      </c>
      <c r="E5515" s="131">
        <v>7</v>
      </c>
    </row>
    <row r="5516" spans="1:5">
      <c r="A5516" t="str">
        <f>VLOOKUP(C5516,Nomen2!$A$1:$E$34,2,0)</f>
        <v>ORNE</v>
      </c>
      <c r="B5516">
        <f>VLOOKUP(C5516,Nomen2!$A$1:$E$34,3,0)</f>
        <v>0</v>
      </c>
      <c r="C5516" s="131">
        <v>61</v>
      </c>
      <c r="D5516" s="130" t="s">
        <v>339</v>
      </c>
      <c r="E5516" s="131">
        <v>6</v>
      </c>
    </row>
    <row r="5517" spans="1:5">
      <c r="A5517" t="str">
        <f>VLOOKUP(C5517,Nomen2!$A$1:$E$34,2,0)</f>
        <v>ORNE</v>
      </c>
      <c r="B5517">
        <f>VLOOKUP(C5517,Nomen2!$A$1:$E$34,3,0)</f>
        <v>0</v>
      </c>
      <c r="C5517" s="131">
        <v>61</v>
      </c>
      <c r="D5517" s="130" t="s">
        <v>217</v>
      </c>
      <c r="E5517" s="131">
        <v>6</v>
      </c>
    </row>
    <row r="5518" spans="1:5">
      <c r="A5518" t="str">
        <f>VLOOKUP(C5518,Nomen2!$A$1:$E$34,2,0)</f>
        <v>ORNE</v>
      </c>
      <c r="B5518">
        <f>VLOOKUP(C5518,Nomen2!$A$1:$E$34,3,0)</f>
        <v>0</v>
      </c>
      <c r="C5518" s="131">
        <v>61</v>
      </c>
      <c r="D5518" s="130" t="s">
        <v>301</v>
      </c>
      <c r="E5518" s="131">
        <v>6</v>
      </c>
    </row>
    <row r="5519" spans="1:5">
      <c r="A5519" t="str">
        <f>VLOOKUP(C5519,Nomen2!$A$1:$E$34,2,0)</f>
        <v>ORNE</v>
      </c>
      <c r="B5519">
        <f>VLOOKUP(C5519,Nomen2!$A$1:$E$34,3,0)</f>
        <v>0</v>
      </c>
      <c r="C5519" s="131">
        <v>61</v>
      </c>
      <c r="D5519" s="130" t="s">
        <v>219</v>
      </c>
      <c r="E5519" s="131">
        <v>6</v>
      </c>
    </row>
    <row r="5520" spans="1:5">
      <c r="A5520" t="str">
        <f>VLOOKUP(C5520,Nomen2!$A$1:$E$34,2,0)</f>
        <v>ORNE</v>
      </c>
      <c r="B5520">
        <f>VLOOKUP(C5520,Nomen2!$A$1:$E$34,3,0)</f>
        <v>0</v>
      </c>
      <c r="C5520" s="131">
        <v>61</v>
      </c>
      <c r="D5520" s="130" t="s">
        <v>243</v>
      </c>
      <c r="E5520" s="131">
        <v>6</v>
      </c>
    </row>
    <row r="5521" spans="1:5">
      <c r="A5521" t="str">
        <f>VLOOKUP(C5521,Nomen2!$A$1:$E$34,2,0)</f>
        <v>ORNE</v>
      </c>
      <c r="B5521">
        <f>VLOOKUP(C5521,Nomen2!$A$1:$E$34,3,0)</f>
        <v>0</v>
      </c>
      <c r="C5521" s="131">
        <v>61</v>
      </c>
      <c r="D5521" s="130" t="s">
        <v>362</v>
      </c>
      <c r="E5521" s="131">
        <v>6</v>
      </c>
    </row>
    <row r="5522" spans="1:5">
      <c r="A5522" t="str">
        <f>VLOOKUP(C5522,Nomen2!$A$1:$E$34,2,0)</f>
        <v>ORNE</v>
      </c>
      <c r="B5522">
        <f>VLOOKUP(C5522,Nomen2!$A$1:$E$34,3,0)</f>
        <v>0</v>
      </c>
      <c r="C5522" s="131">
        <v>61</v>
      </c>
      <c r="D5522" s="130" t="s">
        <v>230</v>
      </c>
      <c r="E5522" s="131">
        <v>6</v>
      </c>
    </row>
    <row r="5523" spans="1:5">
      <c r="A5523" t="str">
        <f>VLOOKUP(C5523,Nomen2!$A$1:$E$34,2,0)</f>
        <v>ORNE</v>
      </c>
      <c r="B5523">
        <f>VLOOKUP(C5523,Nomen2!$A$1:$E$34,3,0)</f>
        <v>0</v>
      </c>
      <c r="C5523" s="131">
        <v>61</v>
      </c>
      <c r="D5523" s="130" t="s">
        <v>275</v>
      </c>
      <c r="E5523" s="131">
        <v>6</v>
      </c>
    </row>
    <row r="5524" spans="1:5">
      <c r="A5524" t="str">
        <f>VLOOKUP(C5524,Nomen2!$A$1:$E$34,2,0)</f>
        <v>ORNE</v>
      </c>
      <c r="B5524">
        <f>VLOOKUP(C5524,Nomen2!$A$1:$E$34,3,0)</f>
        <v>0</v>
      </c>
      <c r="C5524" s="131">
        <v>61</v>
      </c>
      <c r="D5524" s="130" t="s">
        <v>310</v>
      </c>
      <c r="E5524" s="131">
        <v>6</v>
      </c>
    </row>
    <row r="5525" spans="1:5">
      <c r="A5525" t="str">
        <f>VLOOKUP(C5525,Nomen2!$A$1:$E$34,2,0)</f>
        <v>ORNE</v>
      </c>
      <c r="B5525">
        <f>VLOOKUP(C5525,Nomen2!$A$1:$E$34,3,0)</f>
        <v>0</v>
      </c>
      <c r="C5525" s="131">
        <v>61</v>
      </c>
      <c r="D5525" s="130" t="s">
        <v>422</v>
      </c>
      <c r="E5525" s="131">
        <v>6</v>
      </c>
    </row>
    <row r="5526" spans="1:5">
      <c r="A5526" t="str">
        <f>VLOOKUP(C5526,Nomen2!$A$1:$E$34,2,0)</f>
        <v>ORNE</v>
      </c>
      <c r="B5526">
        <f>VLOOKUP(C5526,Nomen2!$A$1:$E$34,3,0)</f>
        <v>0</v>
      </c>
      <c r="C5526" s="131">
        <v>61</v>
      </c>
      <c r="D5526" s="130" t="s">
        <v>424</v>
      </c>
      <c r="E5526" s="131">
        <v>5</v>
      </c>
    </row>
    <row r="5527" spans="1:5">
      <c r="A5527" t="str">
        <f>VLOOKUP(C5527,Nomen2!$A$1:$E$34,2,0)</f>
        <v>ORNE</v>
      </c>
      <c r="B5527">
        <f>VLOOKUP(C5527,Nomen2!$A$1:$E$34,3,0)</f>
        <v>0</v>
      </c>
      <c r="C5527" s="131">
        <v>61</v>
      </c>
      <c r="D5527" s="130" t="s">
        <v>222</v>
      </c>
      <c r="E5527" s="131">
        <v>5</v>
      </c>
    </row>
    <row r="5528" spans="1:5">
      <c r="A5528" t="str">
        <f>VLOOKUP(C5528,Nomen2!$A$1:$E$34,2,0)</f>
        <v>ORNE</v>
      </c>
      <c r="B5528">
        <f>VLOOKUP(C5528,Nomen2!$A$1:$E$34,3,0)</f>
        <v>0</v>
      </c>
      <c r="C5528" s="131">
        <v>61</v>
      </c>
      <c r="D5528" s="130" t="s">
        <v>232</v>
      </c>
      <c r="E5528" s="131">
        <v>5</v>
      </c>
    </row>
    <row r="5529" spans="1:5">
      <c r="A5529" t="str">
        <f>VLOOKUP(C5529,Nomen2!$A$1:$E$34,2,0)</f>
        <v>ORNE</v>
      </c>
      <c r="B5529">
        <f>VLOOKUP(C5529,Nomen2!$A$1:$E$34,3,0)</f>
        <v>0</v>
      </c>
      <c r="C5529" s="131">
        <v>61</v>
      </c>
      <c r="D5529" s="130" t="s">
        <v>259</v>
      </c>
      <c r="E5529" s="131">
        <v>5</v>
      </c>
    </row>
    <row r="5530" spans="1:5">
      <c r="A5530" t="str">
        <f>VLOOKUP(C5530,Nomen2!$A$1:$E$34,2,0)</f>
        <v>ORNE</v>
      </c>
      <c r="B5530">
        <f>VLOOKUP(C5530,Nomen2!$A$1:$E$34,3,0)</f>
        <v>0</v>
      </c>
      <c r="C5530" s="131">
        <v>61</v>
      </c>
      <c r="D5530" s="130" t="s">
        <v>202</v>
      </c>
      <c r="E5530" s="131">
        <v>5</v>
      </c>
    </row>
    <row r="5531" spans="1:5">
      <c r="A5531" t="str">
        <f>VLOOKUP(C5531,Nomen2!$A$1:$E$34,2,0)</f>
        <v>ORNE</v>
      </c>
      <c r="B5531">
        <f>VLOOKUP(C5531,Nomen2!$A$1:$E$34,3,0)</f>
        <v>0</v>
      </c>
      <c r="C5531" s="131">
        <v>61</v>
      </c>
      <c r="D5531" s="130" t="s">
        <v>296</v>
      </c>
      <c r="E5531" s="131">
        <v>5</v>
      </c>
    </row>
    <row r="5532" spans="1:5">
      <c r="A5532" t="str">
        <f>VLOOKUP(C5532,Nomen2!$A$1:$E$34,2,0)</f>
        <v>ORNE</v>
      </c>
      <c r="B5532">
        <f>VLOOKUP(C5532,Nomen2!$A$1:$E$34,3,0)</f>
        <v>0</v>
      </c>
      <c r="C5532" s="131">
        <v>61</v>
      </c>
      <c r="D5532" s="130" t="s">
        <v>289</v>
      </c>
      <c r="E5532" s="131">
        <v>5</v>
      </c>
    </row>
    <row r="5533" spans="1:5">
      <c r="A5533" t="str">
        <f>VLOOKUP(C5533,Nomen2!$A$1:$E$34,2,0)</f>
        <v>ORNE</v>
      </c>
      <c r="B5533">
        <f>VLOOKUP(C5533,Nomen2!$A$1:$E$34,3,0)</f>
        <v>0</v>
      </c>
      <c r="C5533" s="131">
        <v>61</v>
      </c>
      <c r="D5533" s="130" t="s">
        <v>209</v>
      </c>
      <c r="E5533" s="131">
        <v>5</v>
      </c>
    </row>
    <row r="5534" spans="1:5">
      <c r="A5534" t="str">
        <f>VLOOKUP(C5534,Nomen2!$A$1:$E$34,2,0)</f>
        <v>ORNE</v>
      </c>
      <c r="B5534">
        <f>VLOOKUP(C5534,Nomen2!$A$1:$E$34,3,0)</f>
        <v>0</v>
      </c>
      <c r="C5534" s="131">
        <v>61</v>
      </c>
      <c r="D5534" s="130" t="s">
        <v>256</v>
      </c>
      <c r="E5534" s="131">
        <v>4</v>
      </c>
    </row>
    <row r="5535" spans="1:5">
      <c r="A5535" t="str">
        <f>VLOOKUP(C5535,Nomen2!$A$1:$E$34,2,0)</f>
        <v>ORNE</v>
      </c>
      <c r="B5535">
        <f>VLOOKUP(C5535,Nomen2!$A$1:$E$34,3,0)</f>
        <v>0</v>
      </c>
      <c r="C5535" s="131">
        <v>61</v>
      </c>
      <c r="D5535" s="130" t="s">
        <v>276</v>
      </c>
      <c r="E5535" s="131">
        <v>4</v>
      </c>
    </row>
    <row r="5536" spans="1:5">
      <c r="A5536" t="str">
        <f>VLOOKUP(C5536,Nomen2!$A$1:$E$34,2,0)</f>
        <v>ORNE</v>
      </c>
      <c r="B5536">
        <f>VLOOKUP(C5536,Nomen2!$A$1:$E$34,3,0)</f>
        <v>0</v>
      </c>
      <c r="C5536" s="131">
        <v>61</v>
      </c>
      <c r="D5536" s="130" t="s">
        <v>311</v>
      </c>
      <c r="E5536" s="131">
        <v>4</v>
      </c>
    </row>
    <row r="5537" spans="1:5">
      <c r="A5537" t="str">
        <f>VLOOKUP(C5537,Nomen2!$A$1:$E$34,2,0)</f>
        <v>ORNE</v>
      </c>
      <c r="B5537">
        <f>VLOOKUP(C5537,Nomen2!$A$1:$E$34,3,0)</f>
        <v>0</v>
      </c>
      <c r="C5537" s="131">
        <v>61</v>
      </c>
      <c r="D5537" s="130" t="s">
        <v>212</v>
      </c>
      <c r="E5537" s="131">
        <v>4</v>
      </c>
    </row>
    <row r="5538" spans="1:5">
      <c r="A5538" t="str">
        <f>VLOOKUP(C5538,Nomen2!$A$1:$E$34,2,0)</f>
        <v>ORNE</v>
      </c>
      <c r="B5538">
        <f>VLOOKUP(C5538,Nomen2!$A$1:$E$34,3,0)</f>
        <v>0</v>
      </c>
      <c r="C5538" s="131">
        <v>61</v>
      </c>
      <c r="D5538" s="130" t="s">
        <v>436</v>
      </c>
      <c r="E5538" s="131">
        <v>4</v>
      </c>
    </row>
    <row r="5539" spans="1:5">
      <c r="A5539" t="str">
        <f>VLOOKUP(C5539,Nomen2!$A$1:$E$34,2,0)</f>
        <v>ORNE</v>
      </c>
      <c r="B5539">
        <f>VLOOKUP(C5539,Nomen2!$A$1:$E$34,3,0)</f>
        <v>0</v>
      </c>
      <c r="C5539" s="131">
        <v>61</v>
      </c>
      <c r="D5539" s="130" t="s">
        <v>316</v>
      </c>
      <c r="E5539" s="131">
        <v>4</v>
      </c>
    </row>
    <row r="5540" spans="1:5">
      <c r="A5540" t="str">
        <f>VLOOKUP(C5540,Nomen2!$A$1:$E$34,2,0)</f>
        <v>ORNE</v>
      </c>
      <c r="B5540">
        <f>VLOOKUP(C5540,Nomen2!$A$1:$E$34,3,0)</f>
        <v>0</v>
      </c>
      <c r="C5540" s="131">
        <v>61</v>
      </c>
      <c r="D5540" s="130" t="s">
        <v>274</v>
      </c>
      <c r="E5540" s="131">
        <v>4</v>
      </c>
    </row>
    <row r="5541" spans="1:5">
      <c r="A5541" t="str">
        <f>VLOOKUP(C5541,Nomen2!$A$1:$E$34,2,0)</f>
        <v>ORNE</v>
      </c>
      <c r="B5541">
        <f>VLOOKUP(C5541,Nomen2!$A$1:$E$34,3,0)</f>
        <v>0</v>
      </c>
      <c r="C5541" s="131">
        <v>61</v>
      </c>
      <c r="D5541" s="130" t="s">
        <v>267</v>
      </c>
      <c r="E5541" s="131">
        <v>4</v>
      </c>
    </row>
    <row r="5542" spans="1:5">
      <c r="A5542" t="str">
        <f>VLOOKUP(C5542,Nomen2!$A$1:$E$34,2,0)</f>
        <v>ORNE</v>
      </c>
      <c r="B5542">
        <f>VLOOKUP(C5542,Nomen2!$A$1:$E$34,3,0)</f>
        <v>0</v>
      </c>
      <c r="C5542" s="131">
        <v>61</v>
      </c>
      <c r="D5542" s="130" t="s">
        <v>324</v>
      </c>
      <c r="E5542" s="131">
        <v>4</v>
      </c>
    </row>
    <row r="5543" spans="1:5">
      <c r="A5543" t="str">
        <f>VLOOKUP(C5543,Nomen2!$A$1:$E$34,2,0)</f>
        <v>ORNE</v>
      </c>
      <c r="B5543">
        <f>VLOOKUP(C5543,Nomen2!$A$1:$E$34,3,0)</f>
        <v>0</v>
      </c>
      <c r="C5543" s="131">
        <v>61</v>
      </c>
      <c r="D5543" s="130" t="s">
        <v>474</v>
      </c>
      <c r="E5543" s="131">
        <v>3</v>
      </c>
    </row>
    <row r="5544" spans="1:5">
      <c r="A5544" t="str">
        <f>VLOOKUP(C5544,Nomen2!$A$1:$E$34,2,0)</f>
        <v>ORNE</v>
      </c>
      <c r="B5544">
        <f>VLOOKUP(C5544,Nomen2!$A$1:$E$34,3,0)</f>
        <v>0</v>
      </c>
      <c r="C5544" s="131">
        <v>61</v>
      </c>
      <c r="D5544" s="130" t="s">
        <v>476</v>
      </c>
      <c r="E5544" s="131">
        <v>3</v>
      </c>
    </row>
    <row r="5545" spans="1:5">
      <c r="A5545" t="str">
        <f>VLOOKUP(C5545,Nomen2!$A$1:$E$34,2,0)</f>
        <v>ORNE</v>
      </c>
      <c r="B5545">
        <f>VLOOKUP(C5545,Nomen2!$A$1:$E$34,3,0)</f>
        <v>0</v>
      </c>
      <c r="C5545" s="131">
        <v>61</v>
      </c>
      <c r="D5545" s="130" t="s">
        <v>478</v>
      </c>
      <c r="E5545" s="131">
        <v>3</v>
      </c>
    </row>
    <row r="5546" spans="1:5">
      <c r="A5546" t="str">
        <f>VLOOKUP(C5546,Nomen2!$A$1:$E$34,2,0)</f>
        <v>ORNE</v>
      </c>
      <c r="B5546">
        <f>VLOOKUP(C5546,Nomen2!$A$1:$E$34,3,0)</f>
        <v>0</v>
      </c>
      <c r="C5546" s="131">
        <v>61</v>
      </c>
      <c r="D5546" s="130" t="s">
        <v>312</v>
      </c>
      <c r="E5546" s="131">
        <v>3</v>
      </c>
    </row>
    <row r="5547" spans="1:5">
      <c r="A5547" t="str">
        <f>VLOOKUP(C5547,Nomen2!$A$1:$E$34,2,0)</f>
        <v>ORNE</v>
      </c>
      <c r="B5547">
        <f>VLOOKUP(C5547,Nomen2!$A$1:$E$34,3,0)</f>
        <v>0</v>
      </c>
      <c r="C5547" s="131">
        <v>61</v>
      </c>
      <c r="D5547" s="130" t="s">
        <v>293</v>
      </c>
      <c r="E5547" s="131">
        <v>3</v>
      </c>
    </row>
    <row r="5548" spans="1:5">
      <c r="A5548" t="str">
        <f>VLOOKUP(C5548,Nomen2!$A$1:$E$34,2,0)</f>
        <v>ORNE</v>
      </c>
      <c r="B5548">
        <f>VLOOKUP(C5548,Nomen2!$A$1:$E$34,3,0)</f>
        <v>0</v>
      </c>
      <c r="C5548" s="131">
        <v>61</v>
      </c>
      <c r="D5548" s="130" t="s">
        <v>224</v>
      </c>
      <c r="E5548" s="131">
        <v>3</v>
      </c>
    </row>
    <row r="5549" spans="1:5">
      <c r="A5549" t="str">
        <f>VLOOKUP(C5549,Nomen2!$A$1:$E$34,2,0)</f>
        <v>ORNE</v>
      </c>
      <c r="B5549">
        <f>VLOOKUP(C5549,Nomen2!$A$1:$E$34,3,0)</f>
        <v>0</v>
      </c>
      <c r="C5549" s="131">
        <v>61</v>
      </c>
      <c r="D5549" s="130" t="s">
        <v>265</v>
      </c>
      <c r="E5549" s="131">
        <v>3</v>
      </c>
    </row>
    <row r="5550" spans="1:5">
      <c r="A5550" t="str">
        <f>VLOOKUP(C5550,Nomen2!$A$1:$E$34,2,0)</f>
        <v>ORNE</v>
      </c>
      <c r="B5550">
        <f>VLOOKUP(C5550,Nomen2!$A$1:$E$34,3,0)</f>
        <v>0</v>
      </c>
      <c r="C5550" s="131">
        <v>61</v>
      </c>
      <c r="D5550" s="130" t="s">
        <v>344</v>
      </c>
      <c r="E5550" s="131">
        <v>3</v>
      </c>
    </row>
    <row r="5551" spans="1:5">
      <c r="A5551" t="str">
        <f>VLOOKUP(C5551,Nomen2!$A$1:$E$34,2,0)</f>
        <v>ORNE</v>
      </c>
      <c r="B5551">
        <f>VLOOKUP(C5551,Nomen2!$A$1:$E$34,3,0)</f>
        <v>0</v>
      </c>
      <c r="C5551" s="131">
        <v>61</v>
      </c>
      <c r="D5551" s="130" t="s">
        <v>235</v>
      </c>
      <c r="E5551" s="131">
        <v>3</v>
      </c>
    </row>
    <row r="5552" spans="1:5">
      <c r="A5552" t="str">
        <f>VLOOKUP(C5552,Nomen2!$A$1:$E$34,2,0)</f>
        <v>ORNE</v>
      </c>
      <c r="B5552">
        <f>VLOOKUP(C5552,Nomen2!$A$1:$E$34,3,0)</f>
        <v>0</v>
      </c>
      <c r="C5552" s="131">
        <v>61</v>
      </c>
      <c r="D5552" s="130" t="s">
        <v>377</v>
      </c>
      <c r="E5552" s="131">
        <v>3</v>
      </c>
    </row>
    <row r="5553" spans="1:5">
      <c r="A5553" t="str">
        <f>VLOOKUP(C5553,Nomen2!$A$1:$E$34,2,0)</f>
        <v>ORNE</v>
      </c>
      <c r="B5553">
        <f>VLOOKUP(C5553,Nomen2!$A$1:$E$34,3,0)</f>
        <v>0</v>
      </c>
      <c r="C5553" s="131">
        <v>61</v>
      </c>
      <c r="D5553" s="130" t="s">
        <v>625</v>
      </c>
      <c r="E5553" s="131">
        <v>3</v>
      </c>
    </row>
    <row r="5554" spans="1:5">
      <c r="A5554" t="str">
        <f>VLOOKUP(C5554,Nomen2!$A$1:$E$34,2,0)</f>
        <v>ORNE</v>
      </c>
      <c r="B5554">
        <f>VLOOKUP(C5554,Nomen2!$A$1:$E$34,3,0)</f>
        <v>0</v>
      </c>
      <c r="C5554" s="131">
        <v>61</v>
      </c>
      <c r="D5554" s="130" t="s">
        <v>280</v>
      </c>
      <c r="E5554" s="131">
        <v>3</v>
      </c>
    </row>
    <row r="5555" spans="1:5">
      <c r="A5555" t="str">
        <f>VLOOKUP(C5555,Nomen2!$A$1:$E$34,2,0)</f>
        <v>ORNE</v>
      </c>
      <c r="B5555">
        <f>VLOOKUP(C5555,Nomen2!$A$1:$E$34,3,0)</f>
        <v>0</v>
      </c>
      <c r="C5555" s="131">
        <v>61</v>
      </c>
      <c r="D5555" s="130" t="s">
        <v>281</v>
      </c>
      <c r="E5555" s="131">
        <v>3</v>
      </c>
    </row>
    <row r="5556" spans="1:5">
      <c r="A5556" t="str">
        <f>VLOOKUP(C5556,Nomen2!$A$1:$E$34,2,0)</f>
        <v>ORNE</v>
      </c>
      <c r="B5556">
        <f>VLOOKUP(C5556,Nomen2!$A$1:$E$34,3,0)</f>
        <v>0</v>
      </c>
      <c r="C5556" s="131">
        <v>61</v>
      </c>
      <c r="D5556" s="130" t="s">
        <v>203</v>
      </c>
      <c r="E5556" s="131">
        <v>3</v>
      </c>
    </row>
    <row r="5557" spans="1:5">
      <c r="A5557" t="str">
        <f>VLOOKUP(C5557,Nomen2!$A$1:$E$34,2,0)</f>
        <v>ORNE</v>
      </c>
      <c r="B5557">
        <f>VLOOKUP(C5557,Nomen2!$A$1:$E$34,3,0)</f>
        <v>0</v>
      </c>
      <c r="C5557" s="131">
        <v>61</v>
      </c>
      <c r="D5557" s="130" t="s">
        <v>383</v>
      </c>
      <c r="E5557" s="131">
        <v>3</v>
      </c>
    </row>
    <row r="5558" spans="1:5">
      <c r="A5558" t="str">
        <f>VLOOKUP(C5558,Nomen2!$A$1:$E$34,2,0)</f>
        <v>ORNE</v>
      </c>
      <c r="B5558">
        <f>VLOOKUP(C5558,Nomen2!$A$1:$E$34,3,0)</f>
        <v>0</v>
      </c>
      <c r="C5558" s="131">
        <v>61</v>
      </c>
      <c r="D5558" s="130" t="s">
        <v>302</v>
      </c>
      <c r="E5558" s="131">
        <v>3</v>
      </c>
    </row>
    <row r="5559" spans="1:5">
      <c r="A5559" t="str">
        <f>VLOOKUP(C5559,Nomen2!$A$1:$E$34,2,0)</f>
        <v>ORNE</v>
      </c>
      <c r="B5559">
        <f>VLOOKUP(C5559,Nomen2!$A$1:$E$34,3,0)</f>
        <v>0</v>
      </c>
      <c r="C5559" s="131">
        <v>61</v>
      </c>
      <c r="D5559" s="130" t="s">
        <v>387</v>
      </c>
      <c r="E5559" s="131">
        <v>3</v>
      </c>
    </row>
    <row r="5560" spans="1:5">
      <c r="A5560" t="str">
        <f>VLOOKUP(C5560,Nomen2!$A$1:$E$34,2,0)</f>
        <v>ORNE</v>
      </c>
      <c r="B5560">
        <f>VLOOKUP(C5560,Nomen2!$A$1:$E$34,3,0)</f>
        <v>0</v>
      </c>
      <c r="C5560" s="131">
        <v>61</v>
      </c>
      <c r="D5560" s="130" t="s">
        <v>253</v>
      </c>
      <c r="E5560" s="131">
        <v>3</v>
      </c>
    </row>
    <row r="5561" spans="1:5">
      <c r="A5561" t="str">
        <f>VLOOKUP(C5561,Nomen2!$A$1:$E$34,2,0)</f>
        <v>ORNE</v>
      </c>
      <c r="B5561">
        <f>VLOOKUP(C5561,Nomen2!$A$1:$E$34,3,0)</f>
        <v>0</v>
      </c>
      <c r="C5561" s="131">
        <v>61</v>
      </c>
      <c r="D5561" s="130" t="s">
        <v>244</v>
      </c>
      <c r="E5561" s="131">
        <v>3</v>
      </c>
    </row>
    <row r="5562" spans="1:5">
      <c r="A5562" t="str">
        <f>VLOOKUP(C5562,Nomen2!$A$1:$E$34,2,0)</f>
        <v>ORNE</v>
      </c>
      <c r="B5562">
        <f>VLOOKUP(C5562,Nomen2!$A$1:$E$34,3,0)</f>
        <v>0</v>
      </c>
      <c r="C5562" s="131">
        <v>61</v>
      </c>
      <c r="D5562" s="130" t="s">
        <v>338</v>
      </c>
      <c r="E5562" s="131">
        <v>3</v>
      </c>
    </row>
    <row r="5563" spans="1:5">
      <c r="A5563" t="str">
        <f>VLOOKUP(C5563,Nomen2!$A$1:$E$34,2,0)</f>
        <v>ORNE</v>
      </c>
      <c r="B5563">
        <f>VLOOKUP(C5563,Nomen2!$A$1:$E$34,3,0)</f>
        <v>0</v>
      </c>
      <c r="C5563" s="131">
        <v>61</v>
      </c>
      <c r="D5563" s="130" t="s">
        <v>472</v>
      </c>
      <c r="E5563" s="131">
        <v>3</v>
      </c>
    </row>
    <row r="5564" spans="1:5">
      <c r="A5564" t="str">
        <f>VLOOKUP(C5564,Nomen2!$A$1:$E$34,2,0)</f>
        <v>ORNE</v>
      </c>
      <c r="B5564">
        <f>VLOOKUP(C5564,Nomen2!$A$1:$E$34,3,0)</f>
        <v>0</v>
      </c>
      <c r="C5564" s="131">
        <v>61</v>
      </c>
      <c r="D5564" s="130" t="s">
        <v>269</v>
      </c>
      <c r="E5564" s="131">
        <v>2</v>
      </c>
    </row>
    <row r="5565" spans="1:5">
      <c r="A5565" t="str">
        <f>VLOOKUP(C5565,Nomen2!$A$1:$E$34,2,0)</f>
        <v>ORNE</v>
      </c>
      <c r="B5565">
        <f>VLOOKUP(C5565,Nomen2!$A$1:$E$34,3,0)</f>
        <v>0</v>
      </c>
      <c r="C5565" s="131">
        <v>61</v>
      </c>
      <c r="D5565" s="130" t="s">
        <v>627</v>
      </c>
      <c r="E5565" s="131">
        <v>2</v>
      </c>
    </row>
    <row r="5566" spans="1:5">
      <c r="A5566" t="str">
        <f>VLOOKUP(C5566,Nomen2!$A$1:$E$34,2,0)</f>
        <v>ORNE</v>
      </c>
      <c r="B5566">
        <f>VLOOKUP(C5566,Nomen2!$A$1:$E$34,3,0)</f>
        <v>0</v>
      </c>
      <c r="C5566" s="131">
        <v>61</v>
      </c>
      <c r="D5566" s="130" t="s">
        <v>328</v>
      </c>
      <c r="E5566" s="131">
        <v>2</v>
      </c>
    </row>
    <row r="5567" spans="1:5">
      <c r="A5567" t="str">
        <f>VLOOKUP(C5567,Nomen2!$A$1:$E$34,2,0)</f>
        <v>ORNE</v>
      </c>
      <c r="B5567">
        <f>VLOOKUP(C5567,Nomen2!$A$1:$E$34,3,0)</f>
        <v>0</v>
      </c>
      <c r="C5567" s="131">
        <v>61</v>
      </c>
      <c r="D5567" s="130" t="s">
        <v>237</v>
      </c>
      <c r="E5567" s="131">
        <v>2</v>
      </c>
    </row>
    <row r="5568" spans="1:5">
      <c r="A5568" t="str">
        <f>VLOOKUP(C5568,Nomen2!$A$1:$E$34,2,0)</f>
        <v>ORNE</v>
      </c>
      <c r="B5568">
        <f>VLOOKUP(C5568,Nomen2!$A$1:$E$34,3,0)</f>
        <v>0</v>
      </c>
      <c r="C5568" s="131">
        <v>61</v>
      </c>
      <c r="D5568" s="130" t="s">
        <v>430</v>
      </c>
      <c r="E5568" s="131">
        <v>2</v>
      </c>
    </row>
    <row r="5569" spans="1:5">
      <c r="A5569" t="str">
        <f>VLOOKUP(C5569,Nomen2!$A$1:$E$34,2,0)</f>
        <v>ORNE</v>
      </c>
      <c r="B5569">
        <f>VLOOKUP(C5569,Nomen2!$A$1:$E$34,3,0)</f>
        <v>0</v>
      </c>
      <c r="C5569" s="131">
        <v>61</v>
      </c>
      <c r="D5569" s="130" t="s">
        <v>400</v>
      </c>
      <c r="E5569" s="131">
        <v>2</v>
      </c>
    </row>
    <row r="5570" spans="1:5">
      <c r="A5570" t="str">
        <f>VLOOKUP(C5570,Nomen2!$A$1:$E$34,2,0)</f>
        <v>ORNE</v>
      </c>
      <c r="B5570">
        <f>VLOOKUP(C5570,Nomen2!$A$1:$E$34,3,0)</f>
        <v>0</v>
      </c>
      <c r="C5570" s="131">
        <v>61</v>
      </c>
      <c r="D5570" s="130" t="s">
        <v>210</v>
      </c>
      <c r="E5570" s="131">
        <v>2</v>
      </c>
    </row>
    <row r="5571" spans="1:5">
      <c r="A5571" t="str">
        <f>VLOOKUP(C5571,Nomen2!$A$1:$E$34,2,0)</f>
        <v>ORNE</v>
      </c>
      <c r="B5571">
        <f>VLOOKUP(C5571,Nomen2!$A$1:$E$34,3,0)</f>
        <v>0</v>
      </c>
      <c r="C5571" s="131">
        <v>61</v>
      </c>
      <c r="D5571" s="130" t="s">
        <v>653</v>
      </c>
      <c r="E5571" s="131">
        <v>2</v>
      </c>
    </row>
    <row r="5572" spans="1:5">
      <c r="A5572" t="str">
        <f>VLOOKUP(C5572,Nomen2!$A$1:$E$34,2,0)</f>
        <v>ORNE</v>
      </c>
      <c r="B5572">
        <f>VLOOKUP(C5572,Nomen2!$A$1:$E$34,3,0)</f>
        <v>0</v>
      </c>
      <c r="C5572" s="131">
        <v>61</v>
      </c>
      <c r="D5572" s="130" t="s">
        <v>369</v>
      </c>
      <c r="E5572" s="131">
        <v>2</v>
      </c>
    </row>
    <row r="5573" spans="1:5">
      <c r="A5573" t="str">
        <f>VLOOKUP(C5573,Nomen2!$A$1:$E$34,2,0)</f>
        <v>ORNE</v>
      </c>
      <c r="B5573">
        <f>VLOOKUP(C5573,Nomen2!$A$1:$E$34,3,0)</f>
        <v>0</v>
      </c>
      <c r="C5573" s="131">
        <v>61</v>
      </c>
      <c r="D5573" s="130" t="s">
        <v>226</v>
      </c>
      <c r="E5573" s="131">
        <v>2</v>
      </c>
    </row>
    <row r="5574" spans="1:5">
      <c r="A5574" t="str">
        <f>VLOOKUP(C5574,Nomen2!$A$1:$E$34,2,0)</f>
        <v>ORNE</v>
      </c>
      <c r="B5574">
        <f>VLOOKUP(C5574,Nomen2!$A$1:$E$34,3,0)</f>
        <v>0</v>
      </c>
      <c r="C5574" s="131">
        <v>61</v>
      </c>
      <c r="D5574" s="130" t="s">
        <v>313</v>
      </c>
      <c r="E5574" s="131">
        <v>2</v>
      </c>
    </row>
    <row r="5575" spans="1:5">
      <c r="A5575" t="str">
        <f>VLOOKUP(C5575,Nomen2!$A$1:$E$34,2,0)</f>
        <v>ORNE</v>
      </c>
      <c r="B5575">
        <f>VLOOKUP(C5575,Nomen2!$A$1:$E$34,3,0)</f>
        <v>0</v>
      </c>
      <c r="C5575" s="131">
        <v>61</v>
      </c>
      <c r="D5575" s="130" t="s">
        <v>306</v>
      </c>
      <c r="E5575" s="131">
        <v>2</v>
      </c>
    </row>
    <row r="5576" spans="1:5">
      <c r="A5576" t="str">
        <f>VLOOKUP(C5576,Nomen2!$A$1:$E$34,2,0)</f>
        <v>ORNE</v>
      </c>
      <c r="B5576">
        <f>VLOOKUP(C5576,Nomen2!$A$1:$E$34,3,0)</f>
        <v>0</v>
      </c>
      <c r="C5576" s="131">
        <v>61</v>
      </c>
      <c r="D5576" s="130" t="s">
        <v>434</v>
      </c>
      <c r="E5576" s="131">
        <v>2</v>
      </c>
    </row>
    <row r="5577" spans="1:5">
      <c r="A5577" t="str">
        <f>VLOOKUP(C5577,Nomen2!$A$1:$E$34,2,0)</f>
        <v>ORNE</v>
      </c>
      <c r="B5577">
        <f>VLOOKUP(C5577,Nomen2!$A$1:$E$34,3,0)</f>
        <v>0</v>
      </c>
      <c r="C5577" s="131">
        <v>61</v>
      </c>
      <c r="D5577" s="130" t="s">
        <v>314</v>
      </c>
      <c r="E5577" s="131">
        <v>2</v>
      </c>
    </row>
    <row r="5578" spans="1:5">
      <c r="A5578" t="str">
        <f>VLOOKUP(C5578,Nomen2!$A$1:$E$34,2,0)</f>
        <v>ORNE</v>
      </c>
      <c r="B5578">
        <f>VLOOKUP(C5578,Nomen2!$A$1:$E$34,3,0)</f>
        <v>0</v>
      </c>
      <c r="C5578" s="131">
        <v>61</v>
      </c>
      <c r="D5578" s="130" t="s">
        <v>330</v>
      </c>
      <c r="E5578" s="131">
        <v>2</v>
      </c>
    </row>
    <row r="5579" spans="1:5">
      <c r="A5579" t="str">
        <f>VLOOKUP(C5579,Nomen2!$A$1:$E$34,2,0)</f>
        <v>ORNE</v>
      </c>
      <c r="B5579">
        <f>VLOOKUP(C5579,Nomen2!$A$1:$E$34,3,0)</f>
        <v>0</v>
      </c>
      <c r="C5579" s="131">
        <v>61</v>
      </c>
      <c r="D5579" s="130" t="s">
        <v>315</v>
      </c>
      <c r="E5579" s="131">
        <v>2</v>
      </c>
    </row>
    <row r="5580" spans="1:5">
      <c r="A5580" t="str">
        <f>VLOOKUP(C5580,Nomen2!$A$1:$E$34,2,0)</f>
        <v>ORNE</v>
      </c>
      <c r="B5580">
        <f>VLOOKUP(C5580,Nomen2!$A$1:$E$34,3,0)</f>
        <v>0</v>
      </c>
      <c r="C5580" s="131">
        <v>61</v>
      </c>
      <c r="D5580" s="130" t="s">
        <v>271</v>
      </c>
      <c r="E5580" s="131">
        <v>2</v>
      </c>
    </row>
    <row r="5581" spans="1:5">
      <c r="A5581" t="str">
        <f>VLOOKUP(C5581,Nomen2!$A$1:$E$34,2,0)</f>
        <v>ORNE</v>
      </c>
      <c r="B5581">
        <f>VLOOKUP(C5581,Nomen2!$A$1:$E$34,3,0)</f>
        <v>0</v>
      </c>
      <c r="C5581" s="131">
        <v>61</v>
      </c>
      <c r="D5581" s="130" t="s">
        <v>234</v>
      </c>
      <c r="E5581" s="131">
        <v>2</v>
      </c>
    </row>
    <row r="5582" spans="1:5">
      <c r="A5582" t="str">
        <f>VLOOKUP(C5582,Nomen2!$A$1:$E$34,2,0)</f>
        <v>ORNE</v>
      </c>
      <c r="B5582">
        <f>VLOOKUP(C5582,Nomen2!$A$1:$E$34,3,0)</f>
        <v>0</v>
      </c>
      <c r="C5582" s="131">
        <v>61</v>
      </c>
      <c r="D5582" s="130" t="s">
        <v>346</v>
      </c>
      <c r="E5582" s="131">
        <v>2</v>
      </c>
    </row>
    <row r="5583" spans="1:5">
      <c r="A5583" t="str">
        <f>VLOOKUP(C5583,Nomen2!$A$1:$E$34,2,0)</f>
        <v>ORNE</v>
      </c>
      <c r="B5583">
        <f>VLOOKUP(C5583,Nomen2!$A$1:$E$34,3,0)</f>
        <v>0</v>
      </c>
      <c r="C5583" s="131">
        <v>61</v>
      </c>
      <c r="D5583" s="130" t="s">
        <v>347</v>
      </c>
      <c r="E5583" s="131">
        <v>2</v>
      </c>
    </row>
    <row r="5584" spans="1:5">
      <c r="A5584" t="str">
        <f>VLOOKUP(C5584,Nomen2!$A$1:$E$34,2,0)</f>
        <v>ORNE</v>
      </c>
      <c r="B5584">
        <f>VLOOKUP(C5584,Nomen2!$A$1:$E$34,3,0)</f>
        <v>0</v>
      </c>
      <c r="C5584" s="131">
        <v>61</v>
      </c>
      <c r="D5584" s="130" t="s">
        <v>350</v>
      </c>
      <c r="E5584" s="131">
        <v>2</v>
      </c>
    </row>
    <row r="5585" spans="1:5">
      <c r="A5585" t="str">
        <f>VLOOKUP(C5585,Nomen2!$A$1:$E$34,2,0)</f>
        <v>ORNE</v>
      </c>
      <c r="B5585">
        <f>VLOOKUP(C5585,Nomen2!$A$1:$E$34,3,0)</f>
        <v>0</v>
      </c>
      <c r="C5585" s="131">
        <v>61</v>
      </c>
      <c r="D5585" s="130" t="s">
        <v>246</v>
      </c>
      <c r="E5585" s="131">
        <v>2</v>
      </c>
    </row>
    <row r="5586" spans="1:5">
      <c r="A5586" t="str">
        <f>VLOOKUP(C5586,Nomen2!$A$1:$E$34,2,0)</f>
        <v>ORNE</v>
      </c>
      <c r="B5586">
        <f>VLOOKUP(C5586,Nomen2!$A$1:$E$34,3,0)</f>
        <v>0</v>
      </c>
      <c r="C5586" s="131">
        <v>61</v>
      </c>
      <c r="D5586" s="130" t="s">
        <v>446</v>
      </c>
      <c r="E5586" s="131">
        <v>2</v>
      </c>
    </row>
    <row r="5587" spans="1:5">
      <c r="A5587" t="str">
        <f>VLOOKUP(C5587,Nomen2!$A$1:$E$34,2,0)</f>
        <v>ORNE</v>
      </c>
      <c r="B5587">
        <f>VLOOKUP(C5587,Nomen2!$A$1:$E$34,3,0)</f>
        <v>0</v>
      </c>
      <c r="C5587" s="131">
        <v>61</v>
      </c>
      <c r="D5587" s="130" t="s">
        <v>378</v>
      </c>
      <c r="E5587" s="131">
        <v>2</v>
      </c>
    </row>
    <row r="5588" spans="1:5">
      <c r="A5588" t="str">
        <f>VLOOKUP(C5588,Nomen2!$A$1:$E$34,2,0)</f>
        <v>ORNE</v>
      </c>
      <c r="B5588">
        <f>VLOOKUP(C5588,Nomen2!$A$1:$E$34,3,0)</f>
        <v>0</v>
      </c>
      <c r="C5588" s="131">
        <v>61</v>
      </c>
      <c r="D5588" s="130" t="s">
        <v>279</v>
      </c>
      <c r="E5588" s="131">
        <v>2</v>
      </c>
    </row>
    <row r="5589" spans="1:5">
      <c r="A5589" t="str">
        <f>VLOOKUP(C5589,Nomen2!$A$1:$E$34,2,0)</f>
        <v>ORNE</v>
      </c>
      <c r="B5589">
        <f>VLOOKUP(C5589,Nomen2!$A$1:$E$34,3,0)</f>
        <v>0</v>
      </c>
      <c r="C5589" s="131">
        <v>61</v>
      </c>
      <c r="D5589" s="130" t="s">
        <v>242</v>
      </c>
      <c r="E5589" s="131">
        <v>2</v>
      </c>
    </row>
    <row r="5590" spans="1:5">
      <c r="A5590" t="str">
        <f>VLOOKUP(C5590,Nomen2!$A$1:$E$34,2,0)</f>
        <v>ORNE</v>
      </c>
      <c r="B5590">
        <f>VLOOKUP(C5590,Nomen2!$A$1:$E$34,3,0)</f>
        <v>0</v>
      </c>
      <c r="C5590" s="131">
        <v>61</v>
      </c>
      <c r="D5590" s="130" t="s">
        <v>382</v>
      </c>
      <c r="E5590" s="131">
        <v>2</v>
      </c>
    </row>
    <row r="5591" spans="1:5">
      <c r="A5591" t="str">
        <f>VLOOKUP(C5591,Nomen2!$A$1:$E$34,2,0)</f>
        <v>ORNE</v>
      </c>
      <c r="B5591">
        <f>VLOOKUP(C5591,Nomen2!$A$1:$E$34,3,0)</f>
        <v>0</v>
      </c>
      <c r="C5591" s="131">
        <v>61</v>
      </c>
      <c r="D5591" s="130" t="s">
        <v>454</v>
      </c>
      <c r="E5591" s="131">
        <v>2</v>
      </c>
    </row>
    <row r="5592" spans="1:5">
      <c r="A5592" t="str">
        <f>VLOOKUP(C5592,Nomen2!$A$1:$E$34,2,0)</f>
        <v>ORNE</v>
      </c>
      <c r="B5592">
        <f>VLOOKUP(C5592,Nomen2!$A$1:$E$34,3,0)</f>
        <v>0</v>
      </c>
      <c r="C5592" s="131">
        <v>61</v>
      </c>
      <c r="D5592" s="130" t="s">
        <v>266</v>
      </c>
      <c r="E5592" s="131">
        <v>2</v>
      </c>
    </row>
    <row r="5593" spans="1:5">
      <c r="A5593" t="str">
        <f>VLOOKUP(C5593,Nomen2!$A$1:$E$34,2,0)</f>
        <v>ORNE</v>
      </c>
      <c r="B5593">
        <f>VLOOKUP(C5593,Nomen2!$A$1:$E$34,3,0)</f>
        <v>0</v>
      </c>
      <c r="C5593" s="131">
        <v>61</v>
      </c>
      <c r="D5593" s="130" t="s">
        <v>530</v>
      </c>
      <c r="E5593" s="131">
        <v>2</v>
      </c>
    </row>
    <row r="5594" spans="1:5">
      <c r="A5594" t="str">
        <f>VLOOKUP(C5594,Nomen2!$A$1:$E$34,2,0)</f>
        <v>ORNE</v>
      </c>
      <c r="B5594">
        <f>VLOOKUP(C5594,Nomen2!$A$1:$E$34,3,0)</f>
        <v>0</v>
      </c>
      <c r="C5594" s="131">
        <v>61</v>
      </c>
      <c r="D5594" s="130" t="s">
        <v>287</v>
      </c>
      <c r="E5594" s="131">
        <v>2</v>
      </c>
    </row>
    <row r="5595" spans="1:5">
      <c r="A5595" t="str">
        <f>VLOOKUP(C5595,Nomen2!$A$1:$E$34,2,0)</f>
        <v>ORNE</v>
      </c>
      <c r="B5595">
        <f>VLOOKUP(C5595,Nomen2!$A$1:$E$34,3,0)</f>
        <v>0</v>
      </c>
      <c r="C5595" s="131">
        <v>61</v>
      </c>
      <c r="D5595" s="130" t="s">
        <v>248</v>
      </c>
      <c r="E5595" s="131">
        <v>2</v>
      </c>
    </row>
    <row r="5596" spans="1:5">
      <c r="A5596" t="str">
        <f>VLOOKUP(C5596,Nomen2!$A$1:$E$34,2,0)</f>
        <v>ORNE</v>
      </c>
      <c r="B5596">
        <f>VLOOKUP(C5596,Nomen2!$A$1:$E$34,3,0)</f>
        <v>0</v>
      </c>
      <c r="C5596" s="131">
        <v>61</v>
      </c>
      <c r="D5596" s="130" t="s">
        <v>566</v>
      </c>
      <c r="E5596" s="131">
        <v>2</v>
      </c>
    </row>
    <row r="5597" spans="1:5">
      <c r="A5597" t="str">
        <f>VLOOKUP(C5597,Nomen2!$A$1:$E$34,2,0)</f>
        <v>ORNE</v>
      </c>
      <c r="B5597">
        <f>VLOOKUP(C5597,Nomen2!$A$1:$E$34,3,0)</f>
        <v>0</v>
      </c>
      <c r="C5597" s="131">
        <v>61</v>
      </c>
      <c r="D5597" s="130" t="s">
        <v>308</v>
      </c>
      <c r="E5597" s="131">
        <v>2</v>
      </c>
    </row>
    <row r="5598" spans="1:5">
      <c r="A5598" t="str">
        <f>VLOOKUP(C5598,Nomen2!$A$1:$E$34,2,0)</f>
        <v>ORNE</v>
      </c>
      <c r="B5598">
        <f>VLOOKUP(C5598,Nomen2!$A$1:$E$34,3,0)</f>
        <v>0</v>
      </c>
      <c r="C5598" s="131">
        <v>61</v>
      </c>
      <c r="D5598" s="130" t="s">
        <v>537</v>
      </c>
      <c r="E5598" s="131">
        <v>2</v>
      </c>
    </row>
    <row r="5599" spans="1:5">
      <c r="A5599" t="str">
        <f>VLOOKUP(C5599,Nomen2!$A$1:$E$34,2,0)</f>
        <v>ORNE</v>
      </c>
      <c r="B5599">
        <f>VLOOKUP(C5599,Nomen2!$A$1:$E$34,3,0)</f>
        <v>0</v>
      </c>
      <c r="C5599" s="131">
        <v>61</v>
      </c>
      <c r="D5599" s="130" t="s">
        <v>284</v>
      </c>
      <c r="E5599" s="131">
        <v>2</v>
      </c>
    </row>
    <row r="5600" spans="1:5">
      <c r="A5600" t="str">
        <f>VLOOKUP(C5600,Nomen2!$A$1:$E$34,2,0)</f>
        <v>ORNE</v>
      </c>
      <c r="B5600">
        <f>VLOOKUP(C5600,Nomen2!$A$1:$E$34,3,0)</f>
        <v>0</v>
      </c>
      <c r="C5600" s="131">
        <v>61</v>
      </c>
      <c r="D5600" s="130" t="s">
        <v>205</v>
      </c>
      <c r="E5600" s="131">
        <v>2</v>
      </c>
    </row>
    <row r="5601" spans="1:5">
      <c r="A5601" t="str">
        <f>VLOOKUP(C5601,Nomen2!$A$1:$E$34,2,0)</f>
        <v>ORNE</v>
      </c>
      <c r="B5601">
        <f>VLOOKUP(C5601,Nomen2!$A$1:$E$34,3,0)</f>
        <v>0</v>
      </c>
      <c r="C5601" s="131">
        <v>61</v>
      </c>
      <c r="D5601" s="130" t="s">
        <v>464</v>
      </c>
      <c r="E5601" s="131">
        <v>2</v>
      </c>
    </row>
    <row r="5602" spans="1:5">
      <c r="A5602" t="str">
        <f>VLOOKUP(C5602,Nomen2!$A$1:$E$34,2,0)</f>
        <v>ORNE</v>
      </c>
      <c r="B5602">
        <f>VLOOKUP(C5602,Nomen2!$A$1:$E$34,3,0)</f>
        <v>0</v>
      </c>
      <c r="C5602" s="131">
        <v>61</v>
      </c>
      <c r="D5602" s="130" t="s">
        <v>220</v>
      </c>
      <c r="E5602" s="131">
        <v>2</v>
      </c>
    </row>
    <row r="5603" spans="1:5">
      <c r="A5603" t="str">
        <f>VLOOKUP(C5603,Nomen2!$A$1:$E$34,2,0)</f>
        <v>ORNE</v>
      </c>
      <c r="B5603">
        <f>VLOOKUP(C5603,Nomen2!$A$1:$E$34,3,0)</f>
        <v>0</v>
      </c>
      <c r="C5603" s="131">
        <v>61</v>
      </c>
      <c r="D5603" s="130" t="s">
        <v>320</v>
      </c>
      <c r="E5603" s="131">
        <v>2</v>
      </c>
    </row>
    <row r="5604" spans="1:5">
      <c r="A5604" t="str">
        <f>VLOOKUP(C5604,Nomen2!$A$1:$E$34,2,0)</f>
        <v>ORNE</v>
      </c>
      <c r="B5604">
        <f>VLOOKUP(C5604,Nomen2!$A$1:$E$34,3,0)</f>
        <v>0</v>
      </c>
      <c r="C5604" s="131">
        <v>61</v>
      </c>
      <c r="D5604" s="130" t="s">
        <v>392</v>
      </c>
      <c r="E5604" s="131">
        <v>2</v>
      </c>
    </row>
    <row r="5605" spans="1:5">
      <c r="A5605" t="str">
        <f>VLOOKUP(C5605,Nomen2!$A$1:$E$34,2,0)</f>
        <v>ORNE</v>
      </c>
      <c r="B5605">
        <f>VLOOKUP(C5605,Nomen2!$A$1:$E$34,3,0)</f>
        <v>0</v>
      </c>
      <c r="C5605" s="131">
        <v>61</v>
      </c>
      <c r="D5605" s="130" t="s">
        <v>325</v>
      </c>
      <c r="E5605" s="131">
        <v>2</v>
      </c>
    </row>
    <row r="5606" spans="1:5">
      <c r="A5606" t="str">
        <f>VLOOKUP(C5606,Nomen2!$A$1:$E$34,2,0)</f>
        <v>ORNE</v>
      </c>
      <c r="B5606">
        <f>VLOOKUP(C5606,Nomen2!$A$1:$E$34,3,0)</f>
        <v>0</v>
      </c>
      <c r="C5606" s="131">
        <v>61</v>
      </c>
      <c r="D5606" s="130" t="s">
        <v>397</v>
      </c>
      <c r="E5606" s="131">
        <v>1</v>
      </c>
    </row>
    <row r="5607" spans="1:5">
      <c r="A5607" t="str">
        <f>VLOOKUP(C5607,Nomen2!$A$1:$E$34,2,0)</f>
        <v>ORNE</v>
      </c>
      <c r="B5607">
        <f>VLOOKUP(C5607,Nomen2!$A$1:$E$34,3,0)</f>
        <v>0</v>
      </c>
      <c r="C5607" s="131">
        <v>61</v>
      </c>
      <c r="D5607" s="130" t="s">
        <v>423</v>
      </c>
      <c r="E5607" s="131">
        <v>1</v>
      </c>
    </row>
    <row r="5608" spans="1:5">
      <c r="A5608" t="str">
        <f>VLOOKUP(C5608,Nomen2!$A$1:$E$34,2,0)</f>
        <v>ORNE</v>
      </c>
      <c r="B5608">
        <f>VLOOKUP(C5608,Nomen2!$A$1:$E$34,3,0)</f>
        <v>0</v>
      </c>
      <c r="C5608" s="131">
        <v>61</v>
      </c>
      <c r="D5608" s="130" t="s">
        <v>365</v>
      </c>
      <c r="E5608" s="131">
        <v>1</v>
      </c>
    </row>
    <row r="5609" spans="1:5">
      <c r="A5609" t="str">
        <f>VLOOKUP(C5609,Nomen2!$A$1:$E$34,2,0)</f>
        <v>ORNE</v>
      </c>
      <c r="B5609">
        <f>VLOOKUP(C5609,Nomen2!$A$1:$E$34,3,0)</f>
        <v>0</v>
      </c>
      <c r="C5609" s="131">
        <v>61</v>
      </c>
      <c r="D5609" s="130" t="s">
        <v>571</v>
      </c>
      <c r="E5609" s="131">
        <v>1</v>
      </c>
    </row>
    <row r="5610" spans="1:5">
      <c r="A5610" t="str">
        <f>VLOOKUP(C5610,Nomen2!$A$1:$E$34,2,0)</f>
        <v>ORNE</v>
      </c>
      <c r="B5610">
        <f>VLOOKUP(C5610,Nomen2!$A$1:$E$34,3,0)</f>
        <v>0</v>
      </c>
      <c r="C5610" s="131">
        <v>61</v>
      </c>
      <c r="D5610" s="130" t="s">
        <v>481</v>
      </c>
      <c r="E5610" s="131">
        <v>1</v>
      </c>
    </row>
    <row r="5611" spans="1:5">
      <c r="A5611" t="str">
        <f>VLOOKUP(C5611,Nomen2!$A$1:$E$34,2,0)</f>
        <v>ORNE</v>
      </c>
      <c r="B5611">
        <f>VLOOKUP(C5611,Nomen2!$A$1:$E$34,3,0)</f>
        <v>0</v>
      </c>
      <c r="C5611" s="131">
        <v>61</v>
      </c>
      <c r="D5611" s="130" t="s">
        <v>426</v>
      </c>
      <c r="E5611" s="131">
        <v>1</v>
      </c>
    </row>
    <row r="5612" spans="1:5">
      <c r="A5612" t="str">
        <f>VLOOKUP(C5612,Nomen2!$A$1:$E$34,2,0)</f>
        <v>ORNE</v>
      </c>
      <c r="B5612">
        <f>VLOOKUP(C5612,Nomen2!$A$1:$E$34,3,0)</f>
        <v>0</v>
      </c>
      <c r="C5612" s="131">
        <v>61</v>
      </c>
      <c r="D5612" s="130" t="s">
        <v>366</v>
      </c>
      <c r="E5612" s="131">
        <v>1</v>
      </c>
    </row>
    <row r="5613" spans="1:5">
      <c r="A5613" t="str">
        <f>VLOOKUP(C5613,Nomen2!$A$1:$E$34,2,0)</f>
        <v>ORNE</v>
      </c>
      <c r="B5613">
        <f>VLOOKUP(C5613,Nomen2!$A$1:$E$34,3,0)</f>
        <v>0</v>
      </c>
      <c r="C5613" s="131">
        <v>61</v>
      </c>
      <c r="D5613" s="130" t="s">
        <v>327</v>
      </c>
      <c r="E5613" s="131">
        <v>1</v>
      </c>
    </row>
    <row r="5614" spans="1:5">
      <c r="A5614" t="str">
        <f>VLOOKUP(C5614,Nomen2!$A$1:$E$34,2,0)</f>
        <v>ORNE</v>
      </c>
      <c r="B5614">
        <f>VLOOKUP(C5614,Nomen2!$A$1:$E$34,3,0)</f>
        <v>0</v>
      </c>
      <c r="C5614" s="131">
        <v>61</v>
      </c>
      <c r="D5614" s="130" t="s">
        <v>341</v>
      </c>
      <c r="E5614" s="131">
        <v>1</v>
      </c>
    </row>
    <row r="5615" spans="1:5">
      <c r="A5615" t="str">
        <f>VLOOKUP(C5615,Nomen2!$A$1:$E$34,2,0)</f>
        <v>ORNE</v>
      </c>
      <c r="B5615">
        <f>VLOOKUP(C5615,Nomen2!$A$1:$E$34,3,0)</f>
        <v>0</v>
      </c>
      <c r="C5615" s="131">
        <v>61</v>
      </c>
      <c r="D5615" s="130" t="s">
        <v>431</v>
      </c>
      <c r="E5615" s="131">
        <v>1</v>
      </c>
    </row>
    <row r="5616" spans="1:5">
      <c r="A5616" t="str">
        <f>VLOOKUP(C5616,Nomen2!$A$1:$E$34,2,0)</f>
        <v>ORNE</v>
      </c>
      <c r="B5616">
        <f>VLOOKUP(C5616,Nomen2!$A$1:$E$34,3,0)</f>
        <v>0</v>
      </c>
      <c r="C5616" s="131">
        <v>61</v>
      </c>
      <c r="D5616" s="130" t="s">
        <v>368</v>
      </c>
      <c r="E5616" s="131">
        <v>1</v>
      </c>
    </row>
    <row r="5617" spans="1:5">
      <c r="A5617" t="str">
        <f>VLOOKUP(C5617,Nomen2!$A$1:$E$34,2,0)</f>
        <v>ORNE</v>
      </c>
      <c r="B5617">
        <f>VLOOKUP(C5617,Nomen2!$A$1:$E$34,3,0)</f>
        <v>0</v>
      </c>
      <c r="C5617" s="131">
        <v>61</v>
      </c>
      <c r="D5617" s="130" t="s">
        <v>263</v>
      </c>
      <c r="E5617" s="131">
        <v>1</v>
      </c>
    </row>
    <row r="5618" spans="1:5">
      <c r="A5618" t="str">
        <f>VLOOKUP(C5618,Nomen2!$A$1:$E$34,2,0)</f>
        <v>ORNE</v>
      </c>
      <c r="B5618">
        <f>VLOOKUP(C5618,Nomen2!$A$1:$E$34,3,0)</f>
        <v>0</v>
      </c>
      <c r="C5618" s="131">
        <v>61</v>
      </c>
      <c r="D5618" s="130" t="s">
        <v>493</v>
      </c>
      <c r="E5618" s="131">
        <v>1</v>
      </c>
    </row>
    <row r="5619" spans="1:5">
      <c r="A5619" t="str">
        <f>VLOOKUP(C5619,Nomen2!$A$1:$E$34,2,0)</f>
        <v>ORNE</v>
      </c>
      <c r="B5619">
        <f>VLOOKUP(C5619,Nomen2!$A$1:$E$34,3,0)</f>
        <v>0</v>
      </c>
      <c r="C5619" s="131">
        <v>61</v>
      </c>
      <c r="D5619" s="130" t="s">
        <v>264</v>
      </c>
      <c r="E5619" s="131">
        <v>1</v>
      </c>
    </row>
    <row r="5620" spans="1:5">
      <c r="A5620" t="str">
        <f>VLOOKUP(C5620,Nomen2!$A$1:$E$34,2,0)</f>
        <v>ORNE</v>
      </c>
      <c r="B5620">
        <f>VLOOKUP(C5620,Nomen2!$A$1:$E$34,3,0)</f>
        <v>0</v>
      </c>
      <c r="C5620" s="131">
        <v>61</v>
      </c>
      <c r="D5620" s="130" t="s">
        <v>498</v>
      </c>
      <c r="E5620" s="131">
        <v>1</v>
      </c>
    </row>
    <row r="5621" spans="1:5">
      <c r="A5621" t="str">
        <f>VLOOKUP(C5621,Nomen2!$A$1:$E$34,2,0)</f>
        <v>ORNE</v>
      </c>
      <c r="B5621">
        <f>VLOOKUP(C5621,Nomen2!$A$1:$E$34,3,0)</f>
        <v>0</v>
      </c>
      <c r="C5621" s="131">
        <v>61</v>
      </c>
      <c r="D5621" s="130" t="s">
        <v>285</v>
      </c>
      <c r="E5621" s="131">
        <v>1</v>
      </c>
    </row>
    <row r="5622" spans="1:5">
      <c r="A5622" t="str">
        <f>VLOOKUP(C5622,Nomen2!$A$1:$E$34,2,0)</f>
        <v>ORNE</v>
      </c>
      <c r="B5622">
        <f>VLOOKUP(C5622,Nomen2!$A$1:$E$34,3,0)</f>
        <v>0</v>
      </c>
      <c r="C5622" s="131">
        <v>61</v>
      </c>
      <c r="D5622" s="130" t="s">
        <v>437</v>
      </c>
      <c r="E5622" s="131">
        <v>1</v>
      </c>
    </row>
    <row r="5623" spans="1:5">
      <c r="A5623" t="str">
        <f>VLOOKUP(C5623,Nomen2!$A$1:$E$34,2,0)</f>
        <v>ORNE</v>
      </c>
      <c r="B5623">
        <f>VLOOKUP(C5623,Nomen2!$A$1:$E$34,3,0)</f>
        <v>0</v>
      </c>
      <c r="C5623" s="131">
        <v>61</v>
      </c>
      <c r="D5623" s="130" t="s">
        <v>576</v>
      </c>
      <c r="E5623" s="131">
        <v>1</v>
      </c>
    </row>
    <row r="5624" spans="1:5">
      <c r="A5624" t="str">
        <f>VLOOKUP(C5624,Nomen2!$A$1:$E$34,2,0)</f>
        <v>ORNE</v>
      </c>
      <c r="B5624">
        <f>VLOOKUP(C5624,Nomen2!$A$1:$E$34,3,0)</f>
        <v>0</v>
      </c>
      <c r="C5624" s="131">
        <v>61</v>
      </c>
      <c r="D5624" s="130" t="s">
        <v>502</v>
      </c>
      <c r="E5624" s="131">
        <v>1</v>
      </c>
    </row>
    <row r="5625" spans="1:5">
      <c r="A5625" t="str">
        <f>VLOOKUP(C5625,Nomen2!$A$1:$E$34,2,0)</f>
        <v>ORNE</v>
      </c>
      <c r="B5625">
        <f>VLOOKUP(C5625,Nomen2!$A$1:$E$34,3,0)</f>
        <v>0</v>
      </c>
      <c r="C5625" s="131">
        <v>61</v>
      </c>
      <c r="D5625" s="130" t="s">
        <v>225</v>
      </c>
      <c r="E5625" s="131">
        <v>1</v>
      </c>
    </row>
    <row r="5626" spans="1:5">
      <c r="A5626" t="str">
        <f>VLOOKUP(C5626,Nomen2!$A$1:$E$34,2,0)</f>
        <v>ORNE</v>
      </c>
      <c r="B5626">
        <f>VLOOKUP(C5626,Nomen2!$A$1:$E$34,3,0)</f>
        <v>0</v>
      </c>
      <c r="C5626" s="131">
        <v>61</v>
      </c>
      <c r="D5626" s="130" t="s">
        <v>294</v>
      </c>
      <c r="E5626" s="131">
        <v>1</v>
      </c>
    </row>
    <row r="5627" spans="1:5">
      <c r="A5627" t="str">
        <f>VLOOKUP(C5627,Nomen2!$A$1:$E$34,2,0)</f>
        <v>ORNE</v>
      </c>
      <c r="B5627">
        <f>VLOOKUP(C5627,Nomen2!$A$1:$E$34,3,0)</f>
        <v>0</v>
      </c>
      <c r="C5627" s="131">
        <v>61</v>
      </c>
      <c r="D5627" s="130" t="s">
        <v>374</v>
      </c>
      <c r="E5627" s="131">
        <v>1</v>
      </c>
    </row>
    <row r="5628" spans="1:5">
      <c r="A5628" t="str">
        <f>VLOOKUP(C5628,Nomen2!$A$1:$E$34,2,0)</f>
        <v>ORNE</v>
      </c>
      <c r="B5628">
        <f>VLOOKUP(C5628,Nomen2!$A$1:$E$34,3,0)</f>
        <v>0</v>
      </c>
      <c r="C5628" s="131">
        <v>61</v>
      </c>
      <c r="D5628" s="130" t="s">
        <v>249</v>
      </c>
      <c r="E5628" s="131">
        <v>1</v>
      </c>
    </row>
    <row r="5629" spans="1:5">
      <c r="A5629" t="str">
        <f>VLOOKUP(C5629,Nomen2!$A$1:$E$34,2,0)</f>
        <v>ORNE</v>
      </c>
      <c r="B5629">
        <f>VLOOKUP(C5629,Nomen2!$A$1:$E$34,3,0)</f>
        <v>0</v>
      </c>
      <c r="C5629" s="131">
        <v>61</v>
      </c>
      <c r="D5629" s="130" t="s">
        <v>504</v>
      </c>
      <c r="E5629" s="131">
        <v>1</v>
      </c>
    </row>
    <row r="5630" spans="1:5">
      <c r="A5630" t="str">
        <f>VLOOKUP(C5630,Nomen2!$A$1:$E$34,2,0)</f>
        <v>ORNE</v>
      </c>
      <c r="B5630">
        <f>VLOOKUP(C5630,Nomen2!$A$1:$E$34,3,0)</f>
        <v>0</v>
      </c>
      <c r="C5630" s="131">
        <v>61</v>
      </c>
      <c r="D5630" s="130" t="s">
        <v>333</v>
      </c>
      <c r="E5630" s="131">
        <v>1</v>
      </c>
    </row>
    <row r="5631" spans="1:5">
      <c r="A5631" t="str">
        <f>VLOOKUP(C5631,Nomen2!$A$1:$E$34,2,0)</f>
        <v>ORNE</v>
      </c>
      <c r="B5631">
        <f>VLOOKUP(C5631,Nomen2!$A$1:$E$34,3,0)</f>
        <v>0</v>
      </c>
      <c r="C5631" s="131">
        <v>61</v>
      </c>
      <c r="D5631" s="130" t="s">
        <v>236</v>
      </c>
      <c r="E5631" s="131">
        <v>1</v>
      </c>
    </row>
    <row r="5632" spans="1:5">
      <c r="A5632" t="str">
        <f>VLOOKUP(C5632,Nomen2!$A$1:$E$34,2,0)</f>
        <v>ORNE</v>
      </c>
      <c r="B5632">
        <f>VLOOKUP(C5632,Nomen2!$A$1:$E$34,3,0)</f>
        <v>0</v>
      </c>
      <c r="C5632" s="131">
        <v>61</v>
      </c>
      <c r="D5632" s="130" t="s">
        <v>348</v>
      </c>
      <c r="E5632" s="131">
        <v>1</v>
      </c>
    </row>
    <row r="5633" spans="1:5">
      <c r="A5633" t="str">
        <f>VLOOKUP(C5633,Nomen2!$A$1:$E$34,2,0)</f>
        <v>ORNE</v>
      </c>
      <c r="B5633">
        <f>VLOOKUP(C5633,Nomen2!$A$1:$E$34,3,0)</f>
        <v>0</v>
      </c>
      <c r="C5633" s="131">
        <v>61</v>
      </c>
      <c r="D5633" s="130" t="s">
        <v>349</v>
      </c>
      <c r="E5633" s="131">
        <v>1</v>
      </c>
    </row>
    <row r="5634" spans="1:5">
      <c r="A5634" t="str">
        <f>VLOOKUP(C5634,Nomen2!$A$1:$E$34,2,0)</f>
        <v>ORNE</v>
      </c>
      <c r="B5634">
        <f>VLOOKUP(C5634,Nomen2!$A$1:$E$34,3,0)</f>
        <v>0</v>
      </c>
      <c r="C5634" s="131">
        <v>61</v>
      </c>
      <c r="D5634" s="130" t="s">
        <v>376</v>
      </c>
      <c r="E5634" s="131">
        <v>1</v>
      </c>
    </row>
    <row r="5635" spans="1:5">
      <c r="A5635" t="str">
        <f>VLOOKUP(C5635,Nomen2!$A$1:$E$34,2,0)</f>
        <v>ORNE</v>
      </c>
      <c r="B5635">
        <f>VLOOKUP(C5635,Nomen2!$A$1:$E$34,3,0)</f>
        <v>0</v>
      </c>
      <c r="C5635" s="131">
        <v>61</v>
      </c>
      <c r="D5635" s="130" t="s">
        <v>578</v>
      </c>
      <c r="E5635" s="131">
        <v>1</v>
      </c>
    </row>
    <row r="5636" spans="1:5">
      <c r="A5636" t="str">
        <f>VLOOKUP(C5636,Nomen2!$A$1:$E$34,2,0)</f>
        <v>ORNE</v>
      </c>
      <c r="B5636">
        <f>VLOOKUP(C5636,Nomen2!$A$1:$E$34,3,0)</f>
        <v>0</v>
      </c>
      <c r="C5636" s="131">
        <v>61</v>
      </c>
      <c r="D5636" s="130" t="s">
        <v>299</v>
      </c>
      <c r="E5636" s="131">
        <v>1</v>
      </c>
    </row>
    <row r="5637" spans="1:5">
      <c r="A5637" t="str">
        <f>VLOOKUP(C5637,Nomen2!$A$1:$E$34,2,0)</f>
        <v>ORNE</v>
      </c>
      <c r="B5637">
        <f>VLOOKUP(C5637,Nomen2!$A$1:$E$34,3,0)</f>
        <v>0</v>
      </c>
      <c r="C5637" s="131">
        <v>61</v>
      </c>
      <c r="D5637" s="130" t="s">
        <v>445</v>
      </c>
      <c r="E5637" s="131">
        <v>1</v>
      </c>
    </row>
    <row r="5638" spans="1:5">
      <c r="A5638" t="str">
        <f>VLOOKUP(C5638,Nomen2!$A$1:$E$34,2,0)</f>
        <v>ORNE</v>
      </c>
      <c r="B5638">
        <f>VLOOKUP(C5638,Nomen2!$A$1:$E$34,3,0)</f>
        <v>0</v>
      </c>
      <c r="C5638" s="131">
        <v>61</v>
      </c>
      <c r="D5638" s="130" t="s">
        <v>650</v>
      </c>
      <c r="E5638" s="131">
        <v>1</v>
      </c>
    </row>
    <row r="5639" spans="1:5">
      <c r="A5639" t="str">
        <f>VLOOKUP(C5639,Nomen2!$A$1:$E$34,2,0)</f>
        <v>ORNE</v>
      </c>
      <c r="B5639">
        <f>VLOOKUP(C5639,Nomen2!$A$1:$E$34,3,0)</f>
        <v>0</v>
      </c>
      <c r="C5639" s="131">
        <v>61</v>
      </c>
      <c r="D5639" s="130" t="s">
        <v>654</v>
      </c>
      <c r="E5639" s="131">
        <v>1</v>
      </c>
    </row>
    <row r="5640" spans="1:5">
      <c r="A5640" t="str">
        <f>VLOOKUP(C5640,Nomen2!$A$1:$E$34,2,0)</f>
        <v>ORNE</v>
      </c>
      <c r="B5640">
        <f>VLOOKUP(C5640,Nomen2!$A$1:$E$34,3,0)</f>
        <v>0</v>
      </c>
      <c r="C5640" s="131">
        <v>61</v>
      </c>
      <c r="D5640" s="130" t="s">
        <v>586</v>
      </c>
      <c r="E5640" s="131">
        <v>1</v>
      </c>
    </row>
    <row r="5641" spans="1:5">
      <c r="A5641" t="str">
        <f>VLOOKUP(C5641,Nomen2!$A$1:$E$34,2,0)</f>
        <v>ORNE</v>
      </c>
      <c r="B5641">
        <f>VLOOKUP(C5641,Nomen2!$A$1:$E$34,3,0)</f>
        <v>0</v>
      </c>
      <c r="C5641" s="131">
        <v>61</v>
      </c>
      <c r="D5641" s="130" t="s">
        <v>515</v>
      </c>
      <c r="E5641" s="131">
        <v>1</v>
      </c>
    </row>
    <row r="5642" spans="1:5">
      <c r="A5642" t="str">
        <f>VLOOKUP(C5642,Nomen2!$A$1:$E$34,2,0)</f>
        <v>ORNE</v>
      </c>
      <c r="B5642">
        <f>VLOOKUP(C5642,Nomen2!$A$1:$E$34,3,0)</f>
        <v>0</v>
      </c>
      <c r="C5642" s="131">
        <v>61</v>
      </c>
      <c r="D5642" s="130" t="s">
        <v>247</v>
      </c>
      <c r="E5642" s="131">
        <v>1</v>
      </c>
    </row>
    <row r="5643" spans="1:5">
      <c r="A5643" t="str">
        <f>VLOOKUP(C5643,Nomen2!$A$1:$E$34,2,0)</f>
        <v>ORNE</v>
      </c>
      <c r="B5643">
        <f>VLOOKUP(C5643,Nomen2!$A$1:$E$34,3,0)</f>
        <v>0</v>
      </c>
      <c r="C5643" s="131">
        <v>61</v>
      </c>
      <c r="D5643" s="130" t="s">
        <v>655</v>
      </c>
      <c r="E5643" s="131">
        <v>1</v>
      </c>
    </row>
    <row r="5644" spans="1:5">
      <c r="A5644" t="str">
        <f>VLOOKUP(C5644,Nomen2!$A$1:$E$34,2,0)</f>
        <v>ORNE</v>
      </c>
      <c r="B5644">
        <f>VLOOKUP(C5644,Nomen2!$A$1:$E$34,3,0)</f>
        <v>0</v>
      </c>
      <c r="C5644" s="131">
        <v>61</v>
      </c>
      <c r="D5644" s="130" t="s">
        <v>351</v>
      </c>
      <c r="E5644" s="131">
        <v>1</v>
      </c>
    </row>
    <row r="5645" spans="1:5">
      <c r="A5645" t="str">
        <f>VLOOKUP(C5645,Nomen2!$A$1:$E$34,2,0)</f>
        <v>ORNE</v>
      </c>
      <c r="B5645">
        <f>VLOOKUP(C5645,Nomen2!$A$1:$E$34,3,0)</f>
        <v>0</v>
      </c>
      <c r="C5645" s="131">
        <v>61</v>
      </c>
      <c r="D5645" s="130" t="s">
        <v>658</v>
      </c>
      <c r="E5645" s="131">
        <v>1</v>
      </c>
    </row>
    <row r="5646" spans="1:5">
      <c r="A5646" t="str">
        <f>VLOOKUP(C5646,Nomen2!$A$1:$E$34,2,0)</f>
        <v>ORNE</v>
      </c>
      <c r="B5646">
        <f>VLOOKUP(C5646,Nomen2!$A$1:$E$34,3,0)</f>
        <v>0</v>
      </c>
      <c r="C5646" s="131">
        <v>61</v>
      </c>
      <c r="D5646" s="130" t="s">
        <v>447</v>
      </c>
      <c r="E5646" s="131">
        <v>1</v>
      </c>
    </row>
    <row r="5647" spans="1:5">
      <c r="A5647" t="str">
        <f>VLOOKUP(C5647,Nomen2!$A$1:$E$34,2,0)</f>
        <v>ORNE</v>
      </c>
      <c r="B5647">
        <f>VLOOKUP(C5647,Nomen2!$A$1:$E$34,3,0)</f>
        <v>0</v>
      </c>
      <c r="C5647" s="131">
        <v>61</v>
      </c>
      <c r="D5647" s="130" t="s">
        <v>352</v>
      </c>
      <c r="E5647" s="131">
        <v>1</v>
      </c>
    </row>
    <row r="5648" spans="1:5">
      <c r="A5648" t="str">
        <f>VLOOKUP(C5648,Nomen2!$A$1:$E$34,2,0)</f>
        <v>ORNE</v>
      </c>
      <c r="B5648">
        <f>VLOOKUP(C5648,Nomen2!$A$1:$E$34,3,0)</f>
        <v>0</v>
      </c>
      <c r="C5648" s="131">
        <v>61</v>
      </c>
      <c r="D5648" s="130" t="s">
        <v>580</v>
      </c>
      <c r="E5648" s="131">
        <v>1</v>
      </c>
    </row>
    <row r="5649" spans="1:5">
      <c r="A5649" t="str">
        <f>VLOOKUP(C5649,Nomen2!$A$1:$E$34,2,0)</f>
        <v>ORNE</v>
      </c>
      <c r="B5649">
        <f>VLOOKUP(C5649,Nomen2!$A$1:$E$34,3,0)</f>
        <v>0</v>
      </c>
      <c r="C5649" s="131">
        <v>61</v>
      </c>
      <c r="D5649" s="130" t="s">
        <v>300</v>
      </c>
      <c r="E5649" s="131">
        <v>1</v>
      </c>
    </row>
    <row r="5650" spans="1:5">
      <c r="A5650" t="str">
        <f>VLOOKUP(C5650,Nomen2!$A$1:$E$34,2,0)</f>
        <v>ORNE</v>
      </c>
      <c r="B5650">
        <f>VLOOKUP(C5650,Nomen2!$A$1:$E$34,3,0)</f>
        <v>0</v>
      </c>
      <c r="C5650" s="131">
        <v>61</v>
      </c>
      <c r="D5650" s="130" t="s">
        <v>520</v>
      </c>
      <c r="E5650" s="131">
        <v>1</v>
      </c>
    </row>
    <row r="5651" spans="1:5">
      <c r="A5651" t="str">
        <f>VLOOKUP(C5651,Nomen2!$A$1:$E$34,2,0)</f>
        <v>ORNE</v>
      </c>
      <c r="B5651">
        <f>VLOOKUP(C5651,Nomen2!$A$1:$E$34,3,0)</f>
        <v>0</v>
      </c>
      <c r="C5651" s="131">
        <v>61</v>
      </c>
      <c r="D5651" s="130" t="s">
        <v>286</v>
      </c>
      <c r="E5651" s="131">
        <v>1</v>
      </c>
    </row>
    <row r="5652" spans="1:5">
      <c r="A5652" t="str">
        <f>VLOOKUP(C5652,Nomen2!$A$1:$E$34,2,0)</f>
        <v>ORNE</v>
      </c>
      <c r="B5652">
        <f>VLOOKUP(C5652,Nomen2!$A$1:$E$34,3,0)</f>
        <v>0</v>
      </c>
      <c r="C5652" s="131">
        <v>61</v>
      </c>
      <c r="D5652" s="130" t="s">
        <v>408</v>
      </c>
      <c r="E5652" s="131">
        <v>1</v>
      </c>
    </row>
    <row r="5653" spans="1:5">
      <c r="A5653" t="str">
        <f>VLOOKUP(C5653,Nomen2!$A$1:$E$34,2,0)</f>
        <v>ORNE</v>
      </c>
      <c r="B5653">
        <f>VLOOKUP(C5653,Nomen2!$A$1:$E$34,3,0)</f>
        <v>0</v>
      </c>
      <c r="C5653" s="131">
        <v>61</v>
      </c>
      <c r="D5653" s="130" t="s">
        <v>639</v>
      </c>
      <c r="E5653" s="131">
        <v>1</v>
      </c>
    </row>
    <row r="5654" spans="1:5">
      <c r="A5654" t="str">
        <f>VLOOKUP(C5654,Nomen2!$A$1:$E$34,2,0)</f>
        <v>ORNE</v>
      </c>
      <c r="B5654">
        <f>VLOOKUP(C5654,Nomen2!$A$1:$E$34,3,0)</f>
        <v>0</v>
      </c>
      <c r="C5654" s="131">
        <v>61</v>
      </c>
      <c r="D5654" s="130" t="s">
        <v>608</v>
      </c>
      <c r="E5654" s="131">
        <v>1</v>
      </c>
    </row>
    <row r="5655" spans="1:5">
      <c r="A5655" t="str">
        <f>VLOOKUP(C5655,Nomen2!$A$1:$E$34,2,0)</f>
        <v>ORNE</v>
      </c>
      <c r="B5655">
        <f>VLOOKUP(C5655,Nomen2!$A$1:$E$34,3,0)</f>
        <v>0</v>
      </c>
      <c r="C5655" s="131">
        <v>61</v>
      </c>
      <c r="D5655" s="130" t="s">
        <v>609</v>
      </c>
      <c r="E5655" s="131">
        <v>1</v>
      </c>
    </row>
    <row r="5656" spans="1:5">
      <c r="A5656" t="str">
        <f>VLOOKUP(C5656,Nomen2!$A$1:$E$34,2,0)</f>
        <v>ORNE</v>
      </c>
      <c r="B5656">
        <f>VLOOKUP(C5656,Nomen2!$A$1:$E$34,3,0)</f>
        <v>0</v>
      </c>
      <c r="C5656" s="131">
        <v>61</v>
      </c>
      <c r="D5656" s="130" t="s">
        <v>353</v>
      </c>
      <c r="E5656" s="131">
        <v>1</v>
      </c>
    </row>
    <row r="5657" spans="1:5">
      <c r="A5657" t="str">
        <f>VLOOKUP(C5657,Nomen2!$A$1:$E$34,2,0)</f>
        <v>ORNE</v>
      </c>
      <c r="B5657">
        <f>VLOOKUP(C5657,Nomen2!$A$1:$E$34,3,0)</f>
        <v>0</v>
      </c>
      <c r="C5657" s="131">
        <v>61</v>
      </c>
      <c r="D5657" s="130" t="s">
        <v>307</v>
      </c>
      <c r="E5657" s="131">
        <v>1</v>
      </c>
    </row>
    <row r="5658" spans="1:5">
      <c r="A5658" t="str">
        <f>VLOOKUP(C5658,Nomen2!$A$1:$E$34,2,0)</f>
        <v>ORNE</v>
      </c>
      <c r="B5658">
        <f>VLOOKUP(C5658,Nomen2!$A$1:$E$34,3,0)</f>
        <v>0</v>
      </c>
      <c r="C5658" s="131">
        <v>61</v>
      </c>
      <c r="D5658" s="130" t="s">
        <v>384</v>
      </c>
      <c r="E5658" s="131">
        <v>1</v>
      </c>
    </row>
    <row r="5659" spans="1:5">
      <c r="A5659" t="str">
        <f>VLOOKUP(C5659,Nomen2!$A$1:$E$34,2,0)</f>
        <v>ORNE</v>
      </c>
      <c r="B5659">
        <f>VLOOKUP(C5659,Nomen2!$A$1:$E$34,3,0)</f>
        <v>0</v>
      </c>
      <c r="C5659" s="131">
        <v>61</v>
      </c>
      <c r="D5659" s="130" t="s">
        <v>646</v>
      </c>
      <c r="E5659" s="131">
        <v>1</v>
      </c>
    </row>
    <row r="5660" spans="1:5">
      <c r="A5660" t="str">
        <f>VLOOKUP(C5660,Nomen2!$A$1:$E$34,2,0)</f>
        <v>ORNE</v>
      </c>
      <c r="B5660">
        <f>VLOOKUP(C5660,Nomen2!$A$1:$E$34,3,0)</f>
        <v>0</v>
      </c>
      <c r="C5660" s="131">
        <v>61</v>
      </c>
      <c r="D5660" s="130" t="s">
        <v>657</v>
      </c>
      <c r="E5660" s="131">
        <v>1</v>
      </c>
    </row>
    <row r="5661" spans="1:5">
      <c r="A5661" t="str">
        <f>VLOOKUP(C5661,Nomen2!$A$1:$E$34,2,0)</f>
        <v>ORNE</v>
      </c>
      <c r="B5661">
        <f>VLOOKUP(C5661,Nomen2!$A$1:$E$34,3,0)</f>
        <v>0</v>
      </c>
      <c r="C5661" s="131">
        <v>61</v>
      </c>
      <c r="D5661" s="130" t="s">
        <v>318</v>
      </c>
      <c r="E5661" s="131">
        <v>1</v>
      </c>
    </row>
    <row r="5662" spans="1:5">
      <c r="A5662" t="str">
        <f>VLOOKUP(C5662,Nomen2!$A$1:$E$34,2,0)</f>
        <v>ORNE</v>
      </c>
      <c r="B5662">
        <f>VLOOKUP(C5662,Nomen2!$A$1:$E$34,3,0)</f>
        <v>0</v>
      </c>
      <c r="C5662" s="131">
        <v>61</v>
      </c>
      <c r="D5662" s="130" t="s">
        <v>535</v>
      </c>
      <c r="E5662" s="131">
        <v>1</v>
      </c>
    </row>
    <row r="5663" spans="1:5">
      <c r="A5663" t="str">
        <f>VLOOKUP(C5663,Nomen2!$A$1:$E$34,2,0)</f>
        <v>ORNE</v>
      </c>
      <c r="B5663">
        <f>VLOOKUP(C5663,Nomen2!$A$1:$E$34,3,0)</f>
        <v>0</v>
      </c>
      <c r="C5663" s="131">
        <v>61</v>
      </c>
      <c r="D5663" s="130" t="s">
        <v>319</v>
      </c>
      <c r="E5663" s="131">
        <v>1</v>
      </c>
    </row>
    <row r="5664" spans="1:5">
      <c r="A5664" t="str">
        <f>VLOOKUP(C5664,Nomen2!$A$1:$E$34,2,0)</f>
        <v>ORNE</v>
      </c>
      <c r="B5664">
        <f>VLOOKUP(C5664,Nomen2!$A$1:$E$34,3,0)</f>
        <v>0</v>
      </c>
      <c r="C5664" s="131">
        <v>61</v>
      </c>
      <c r="D5664" s="130" t="s">
        <v>356</v>
      </c>
      <c r="E5664" s="131">
        <v>1</v>
      </c>
    </row>
    <row r="5665" spans="1:5">
      <c r="A5665" t="str">
        <f>VLOOKUP(C5665,Nomen2!$A$1:$E$34,2,0)</f>
        <v>ORNE</v>
      </c>
      <c r="B5665">
        <f>VLOOKUP(C5665,Nomen2!$A$1:$E$34,3,0)</f>
        <v>0</v>
      </c>
      <c r="C5665" s="131">
        <v>61</v>
      </c>
      <c r="D5665" s="130" t="s">
        <v>538</v>
      </c>
      <c r="E5665" s="131">
        <v>1</v>
      </c>
    </row>
    <row r="5666" spans="1:5">
      <c r="A5666" t="str">
        <f>VLOOKUP(C5666,Nomen2!$A$1:$E$34,2,0)</f>
        <v>ORNE</v>
      </c>
      <c r="B5666">
        <f>VLOOKUP(C5666,Nomen2!$A$1:$E$34,3,0)</f>
        <v>0</v>
      </c>
      <c r="C5666" s="131">
        <v>61</v>
      </c>
      <c r="D5666" s="130" t="s">
        <v>412</v>
      </c>
      <c r="E5666" s="131">
        <v>1</v>
      </c>
    </row>
    <row r="5667" spans="1:5">
      <c r="A5667" t="str">
        <f>VLOOKUP(C5667,Nomen2!$A$1:$E$34,2,0)</f>
        <v>ORNE</v>
      </c>
      <c r="B5667">
        <f>VLOOKUP(C5667,Nomen2!$A$1:$E$34,3,0)</f>
        <v>0</v>
      </c>
      <c r="C5667" s="131">
        <v>61</v>
      </c>
      <c r="D5667" s="130" t="s">
        <v>309</v>
      </c>
      <c r="E5667" s="131">
        <v>1</v>
      </c>
    </row>
    <row r="5668" spans="1:5">
      <c r="A5668" t="str">
        <f>VLOOKUP(C5668,Nomen2!$A$1:$E$34,2,0)</f>
        <v>ORNE</v>
      </c>
      <c r="B5668">
        <f>VLOOKUP(C5668,Nomen2!$A$1:$E$34,3,0)</f>
        <v>0</v>
      </c>
      <c r="C5668" s="131">
        <v>61</v>
      </c>
      <c r="D5668" s="130" t="s">
        <v>303</v>
      </c>
      <c r="E5668" s="131">
        <v>1</v>
      </c>
    </row>
    <row r="5669" spans="1:5">
      <c r="A5669" t="str">
        <f>VLOOKUP(C5669,Nomen2!$A$1:$E$34,2,0)</f>
        <v>ORNE</v>
      </c>
      <c r="B5669">
        <f>VLOOKUP(C5669,Nomen2!$A$1:$E$34,3,0)</f>
        <v>0</v>
      </c>
      <c r="C5669" s="131">
        <v>61</v>
      </c>
      <c r="D5669" s="130" t="s">
        <v>413</v>
      </c>
      <c r="E5669" s="131">
        <v>1</v>
      </c>
    </row>
    <row r="5670" spans="1:5">
      <c r="A5670" t="str">
        <f>VLOOKUP(C5670,Nomen2!$A$1:$E$34,2,0)</f>
        <v>ORNE</v>
      </c>
      <c r="B5670">
        <f>VLOOKUP(C5670,Nomen2!$A$1:$E$34,3,0)</f>
        <v>0</v>
      </c>
      <c r="C5670" s="131">
        <v>61</v>
      </c>
      <c r="D5670" s="130" t="s">
        <v>465</v>
      </c>
      <c r="E5670" s="131">
        <v>1</v>
      </c>
    </row>
    <row r="5671" spans="1:5">
      <c r="A5671" t="str">
        <f>VLOOKUP(C5671,Nomen2!$A$1:$E$34,2,0)</f>
        <v>ORNE</v>
      </c>
      <c r="B5671">
        <f>VLOOKUP(C5671,Nomen2!$A$1:$E$34,3,0)</f>
        <v>0</v>
      </c>
      <c r="C5671" s="131">
        <v>61</v>
      </c>
      <c r="D5671" s="130" t="s">
        <v>568</v>
      </c>
      <c r="E5671" s="131">
        <v>1</v>
      </c>
    </row>
    <row r="5672" spans="1:5">
      <c r="A5672" t="str">
        <f>VLOOKUP(C5672,Nomen2!$A$1:$E$34,2,0)</f>
        <v>ORNE</v>
      </c>
      <c r="B5672">
        <f>VLOOKUP(C5672,Nomen2!$A$1:$E$34,3,0)</f>
        <v>0</v>
      </c>
      <c r="C5672" s="131">
        <v>61</v>
      </c>
      <c r="D5672" s="130" t="s">
        <v>250</v>
      </c>
      <c r="E5672" s="131">
        <v>1</v>
      </c>
    </row>
    <row r="5673" spans="1:5">
      <c r="A5673" t="str">
        <f>VLOOKUP(C5673,Nomen2!$A$1:$E$34,2,0)</f>
        <v>ORNE</v>
      </c>
      <c r="B5673">
        <f>VLOOKUP(C5673,Nomen2!$A$1:$E$34,3,0)</f>
        <v>0</v>
      </c>
      <c r="C5673" s="131">
        <v>61</v>
      </c>
      <c r="D5673" s="130" t="s">
        <v>305</v>
      </c>
      <c r="E5673" s="131">
        <v>1</v>
      </c>
    </row>
    <row r="5674" spans="1:5">
      <c r="A5674" t="str">
        <f>VLOOKUP(C5674,Nomen2!$A$1:$E$34,2,0)</f>
        <v>ORNE</v>
      </c>
      <c r="B5674">
        <f>VLOOKUP(C5674,Nomen2!$A$1:$E$34,3,0)</f>
        <v>0</v>
      </c>
      <c r="C5674" s="131">
        <v>61</v>
      </c>
      <c r="D5674" s="130" t="s">
        <v>418</v>
      </c>
      <c r="E5674" s="131">
        <v>1</v>
      </c>
    </row>
    <row r="5675" spans="1:5">
      <c r="A5675" t="str">
        <f>VLOOKUP(C5675,Nomen2!$A$1:$E$34,2,0)</f>
        <v>ORNE</v>
      </c>
      <c r="B5675">
        <f>VLOOKUP(C5675,Nomen2!$A$1:$E$34,3,0)</f>
        <v>0</v>
      </c>
      <c r="C5675" s="131">
        <v>61</v>
      </c>
      <c r="D5675" s="130" t="s">
        <v>1214</v>
      </c>
      <c r="E5675" s="131">
        <v>1</v>
      </c>
    </row>
    <row r="5676" spans="1:5">
      <c r="A5676" t="str">
        <f>VLOOKUP(C5676,Nomen2!$A$1:$E$34,2,0)</f>
        <v>ORNE</v>
      </c>
      <c r="B5676">
        <f>VLOOKUP(C5676,Nomen2!$A$1:$E$34,3,0)</f>
        <v>0</v>
      </c>
      <c r="C5676" s="131">
        <v>61</v>
      </c>
      <c r="D5676" s="130" t="s">
        <v>572</v>
      </c>
      <c r="E5676" s="131">
        <v>0</v>
      </c>
    </row>
    <row r="5677" spans="1:5">
      <c r="A5677" t="str">
        <f>VLOOKUP(C5677,Nomen2!$A$1:$E$34,2,0)</f>
        <v>ORNE</v>
      </c>
      <c r="B5677">
        <f>VLOOKUP(C5677,Nomen2!$A$1:$E$34,3,0)</f>
        <v>0</v>
      </c>
      <c r="C5677" s="131">
        <v>61</v>
      </c>
      <c r="D5677" s="130" t="s">
        <v>477</v>
      </c>
      <c r="E5677" s="131">
        <v>0</v>
      </c>
    </row>
    <row r="5678" spans="1:5">
      <c r="A5678" t="str">
        <f>VLOOKUP(C5678,Nomen2!$A$1:$E$34,2,0)</f>
        <v>ORNE</v>
      </c>
      <c r="B5678">
        <f>VLOOKUP(C5678,Nomen2!$A$1:$E$34,3,0)</f>
        <v>0</v>
      </c>
      <c r="C5678" s="131">
        <v>61</v>
      </c>
      <c r="D5678" s="130" t="s">
        <v>258</v>
      </c>
      <c r="E5678" s="131">
        <v>0</v>
      </c>
    </row>
    <row r="5679" spans="1:5">
      <c r="A5679" t="str">
        <f>VLOOKUP(C5679,Nomen2!$A$1:$E$34,2,0)</f>
        <v>ORNE</v>
      </c>
      <c r="B5679">
        <f>VLOOKUP(C5679,Nomen2!$A$1:$E$34,3,0)</f>
        <v>0</v>
      </c>
      <c r="C5679" s="131">
        <v>61</v>
      </c>
      <c r="D5679" s="130" t="s">
        <v>401</v>
      </c>
      <c r="E5679" s="131">
        <v>0</v>
      </c>
    </row>
    <row r="5680" spans="1:5">
      <c r="A5680" t="str">
        <f>VLOOKUP(C5680,Nomen2!$A$1:$E$34,2,0)</f>
        <v>ORNE</v>
      </c>
      <c r="B5680">
        <f>VLOOKUP(C5680,Nomen2!$A$1:$E$34,3,0)</f>
        <v>0</v>
      </c>
      <c r="C5680" s="131">
        <v>61</v>
      </c>
      <c r="D5680" s="130" t="s">
        <v>343</v>
      </c>
      <c r="E5680" s="131">
        <v>0</v>
      </c>
    </row>
    <row r="5681" spans="1:5">
      <c r="A5681" t="str">
        <f>VLOOKUP(C5681,Nomen2!$A$1:$E$34,2,0)</f>
        <v>ORNE</v>
      </c>
      <c r="B5681">
        <f>VLOOKUP(C5681,Nomen2!$A$1:$E$34,3,0)</f>
        <v>0</v>
      </c>
      <c r="C5681" s="131">
        <v>61</v>
      </c>
      <c r="D5681" s="130" t="s">
        <v>245</v>
      </c>
      <c r="E5681" s="131">
        <v>0</v>
      </c>
    </row>
    <row r="5682" spans="1:5">
      <c r="A5682" t="str">
        <f>VLOOKUP(C5682,Nomen2!$A$1:$E$34,2,0)</f>
        <v>ORNE</v>
      </c>
      <c r="B5682">
        <f>VLOOKUP(C5682,Nomen2!$A$1:$E$34,3,0)</f>
        <v>0</v>
      </c>
      <c r="C5682" s="131">
        <v>61</v>
      </c>
      <c r="D5682" s="130" t="s">
        <v>403</v>
      </c>
      <c r="E5682" s="131">
        <v>0</v>
      </c>
    </row>
    <row r="5683" spans="1:5">
      <c r="A5683" t="str">
        <f>VLOOKUP(C5683,Nomen2!$A$1:$E$34,2,0)</f>
        <v>ORNE</v>
      </c>
      <c r="B5683">
        <f>VLOOKUP(C5683,Nomen2!$A$1:$E$34,3,0)</f>
        <v>0</v>
      </c>
      <c r="C5683" s="131">
        <v>61</v>
      </c>
      <c r="D5683" s="130" t="s">
        <v>278</v>
      </c>
      <c r="E5683" s="131">
        <v>0</v>
      </c>
    </row>
    <row r="5684" spans="1:5">
      <c r="A5684" t="str">
        <f>VLOOKUP(C5684,Nomen2!$A$1:$E$34,2,0)</f>
        <v>ORNE</v>
      </c>
      <c r="B5684">
        <f>VLOOKUP(C5684,Nomen2!$A$1:$E$34,3,0)</f>
        <v>0</v>
      </c>
      <c r="C5684" s="131">
        <v>61</v>
      </c>
      <c r="D5684" s="130" t="s">
        <v>231</v>
      </c>
      <c r="E5684" s="131">
        <v>0</v>
      </c>
    </row>
    <row r="5685" spans="1:5">
      <c r="A5685" t="str">
        <f>VLOOKUP(C5685,Nomen2!$A$1:$E$34,2,0)</f>
        <v>ORNE</v>
      </c>
      <c r="B5685">
        <f>VLOOKUP(C5685,Nomen2!$A$1:$E$34,3,0)</f>
        <v>0</v>
      </c>
      <c r="C5685" s="131">
        <v>61</v>
      </c>
      <c r="D5685" s="130" t="s">
        <v>524</v>
      </c>
      <c r="E5685" s="131">
        <v>0</v>
      </c>
    </row>
    <row r="5686" spans="1:5">
      <c r="A5686" t="str">
        <f>VLOOKUP(C5686,Nomen2!$A$1:$E$34,2,0)</f>
        <v>ORNE</v>
      </c>
      <c r="B5686">
        <f>VLOOKUP(C5686,Nomen2!$A$1:$E$34,3,0)</f>
        <v>0</v>
      </c>
      <c r="C5686" s="131">
        <v>61</v>
      </c>
      <c r="D5686" s="130" t="s">
        <v>409</v>
      </c>
      <c r="E5686" s="131">
        <v>0</v>
      </c>
    </row>
    <row r="5687" spans="1:5">
      <c r="A5687" t="str">
        <f>VLOOKUP(C5687,Nomen2!$A$1:$E$34,2,0)</f>
        <v>ORNE</v>
      </c>
      <c r="B5687">
        <f>VLOOKUP(C5687,Nomen2!$A$1:$E$34,3,0)</f>
        <v>0</v>
      </c>
      <c r="C5687" s="131">
        <v>61</v>
      </c>
      <c r="D5687" s="130" t="s">
        <v>386</v>
      </c>
      <c r="E5687" s="131">
        <v>0</v>
      </c>
    </row>
    <row r="5688" spans="1:5">
      <c r="A5688" t="str">
        <f>VLOOKUP(C5688,Nomen2!$A$1:$E$34,2,0)</f>
        <v>ORNE</v>
      </c>
      <c r="B5688">
        <f>VLOOKUP(C5688,Nomen2!$A$1:$E$34,3,0)</f>
        <v>0</v>
      </c>
      <c r="C5688" s="131">
        <v>61</v>
      </c>
      <c r="D5688" s="130" t="s">
        <v>460</v>
      </c>
      <c r="E5688" s="131">
        <v>0</v>
      </c>
    </row>
    <row r="5689" spans="1:5">
      <c r="A5689" t="str">
        <f>VLOOKUP(C5689,Nomen2!$A$1:$E$34,2,0)</f>
        <v>ORNE</v>
      </c>
      <c r="B5689">
        <f>VLOOKUP(C5689,Nomen2!$A$1:$E$34,3,0)</f>
        <v>0</v>
      </c>
      <c r="C5689" s="131">
        <v>61</v>
      </c>
      <c r="D5689" s="130" t="s">
        <v>415</v>
      </c>
      <c r="E5689" s="131">
        <v>0</v>
      </c>
    </row>
    <row r="5690" spans="1:5">
      <c r="A5690" t="str">
        <f>VLOOKUP(C5690,Nomen2!$A$1:$E$34,2,0)</f>
        <v>ORNE</v>
      </c>
      <c r="B5690">
        <f>VLOOKUP(C5690,Nomen2!$A$1:$E$34,3,0)</f>
        <v>0</v>
      </c>
      <c r="C5690" s="131">
        <v>61</v>
      </c>
      <c r="D5690" s="130" t="s">
        <v>417</v>
      </c>
      <c r="E5690" s="131">
        <v>0</v>
      </c>
    </row>
    <row r="5691" spans="1:5">
      <c r="A5691" t="str">
        <f>VLOOKUP(C5691,Nomen2!$A$1:$E$34,2,0)</f>
        <v>ORNE</v>
      </c>
      <c r="B5691">
        <f>VLOOKUP(C5691,Nomen2!$A$1:$E$34,3,0)</f>
        <v>0</v>
      </c>
      <c r="C5691" s="131">
        <v>61</v>
      </c>
      <c r="D5691" s="130" t="s">
        <v>361</v>
      </c>
      <c r="E5691" s="131">
        <v>0</v>
      </c>
    </row>
    <row r="5692" spans="1:5">
      <c r="A5692" t="str">
        <f>VLOOKUP(C5692,Nomen2!$A$1:$E$34,2,0)</f>
        <v>SEINE-MARITIME</v>
      </c>
      <c r="B5692">
        <f>VLOOKUP(C5692,Nomen2!$A$1:$E$34,3,0)</f>
        <v>0</v>
      </c>
      <c r="C5692" s="131">
        <v>76</v>
      </c>
      <c r="D5692" s="130" t="s">
        <v>175</v>
      </c>
      <c r="E5692" s="131">
        <v>610</v>
      </c>
    </row>
    <row r="5693" spans="1:5">
      <c r="A5693" t="str">
        <f>VLOOKUP(C5693,Nomen2!$A$1:$E$34,2,0)</f>
        <v>SEINE-MARITIME</v>
      </c>
      <c r="B5693">
        <f>VLOOKUP(C5693,Nomen2!$A$1:$E$34,3,0)</f>
        <v>0</v>
      </c>
      <c r="C5693" s="131">
        <v>76</v>
      </c>
      <c r="D5693" s="130" t="s">
        <v>188</v>
      </c>
      <c r="E5693" s="131">
        <v>527</v>
      </c>
    </row>
    <row r="5694" spans="1:5">
      <c r="A5694" t="str">
        <f>VLOOKUP(C5694,Nomen2!$A$1:$E$34,2,0)</f>
        <v>SEINE-MARITIME</v>
      </c>
      <c r="B5694">
        <f>VLOOKUP(C5694,Nomen2!$A$1:$E$34,3,0)</f>
        <v>0</v>
      </c>
      <c r="C5694" s="131">
        <v>76</v>
      </c>
      <c r="D5694" s="130" t="s">
        <v>185</v>
      </c>
      <c r="E5694" s="131">
        <v>372</v>
      </c>
    </row>
    <row r="5695" spans="1:5">
      <c r="A5695" t="str">
        <f>VLOOKUP(C5695,Nomen2!$A$1:$E$34,2,0)</f>
        <v>SEINE-MARITIME</v>
      </c>
      <c r="B5695">
        <f>VLOOKUP(C5695,Nomen2!$A$1:$E$34,3,0)</f>
        <v>0</v>
      </c>
      <c r="C5695" s="131">
        <v>76</v>
      </c>
      <c r="D5695" s="130" t="s">
        <v>195</v>
      </c>
      <c r="E5695" s="131">
        <v>322</v>
      </c>
    </row>
    <row r="5696" spans="1:5">
      <c r="A5696" t="str">
        <f>VLOOKUP(C5696,Nomen2!$A$1:$E$34,2,0)</f>
        <v>SEINE-MARITIME</v>
      </c>
      <c r="B5696">
        <f>VLOOKUP(C5696,Nomen2!$A$1:$E$34,3,0)</f>
        <v>0</v>
      </c>
      <c r="C5696" s="131">
        <v>76</v>
      </c>
      <c r="D5696" s="130" t="s">
        <v>178</v>
      </c>
      <c r="E5696" s="131">
        <v>298</v>
      </c>
    </row>
    <row r="5697" spans="1:5">
      <c r="A5697" t="str">
        <f>VLOOKUP(C5697,Nomen2!$A$1:$E$34,2,0)</f>
        <v>SEINE-MARITIME</v>
      </c>
      <c r="B5697">
        <f>VLOOKUP(C5697,Nomen2!$A$1:$E$34,3,0)</f>
        <v>0</v>
      </c>
      <c r="C5697" s="131">
        <v>76</v>
      </c>
      <c r="D5697" s="130" t="s">
        <v>183</v>
      </c>
      <c r="E5697" s="131">
        <v>294</v>
      </c>
    </row>
    <row r="5698" spans="1:5">
      <c r="A5698" t="str">
        <f>VLOOKUP(C5698,Nomen2!$A$1:$E$34,2,0)</f>
        <v>SEINE-MARITIME</v>
      </c>
      <c r="B5698">
        <f>VLOOKUP(C5698,Nomen2!$A$1:$E$34,3,0)</f>
        <v>0</v>
      </c>
      <c r="C5698" s="131">
        <v>76</v>
      </c>
      <c r="D5698" s="130" t="s">
        <v>193</v>
      </c>
      <c r="E5698" s="131">
        <v>254</v>
      </c>
    </row>
    <row r="5699" spans="1:5">
      <c r="A5699" t="str">
        <f>VLOOKUP(C5699,Nomen2!$A$1:$E$34,2,0)</f>
        <v>SEINE-MARITIME</v>
      </c>
      <c r="B5699">
        <f>VLOOKUP(C5699,Nomen2!$A$1:$E$34,3,0)</f>
        <v>0</v>
      </c>
      <c r="C5699" s="131">
        <v>76</v>
      </c>
      <c r="D5699" s="130" t="s">
        <v>176</v>
      </c>
      <c r="E5699" s="131">
        <v>249</v>
      </c>
    </row>
    <row r="5700" spans="1:5">
      <c r="A5700" t="str">
        <f>VLOOKUP(C5700,Nomen2!$A$1:$E$34,2,0)</f>
        <v>SEINE-MARITIME</v>
      </c>
      <c r="B5700">
        <f>VLOOKUP(C5700,Nomen2!$A$1:$E$34,3,0)</f>
        <v>0</v>
      </c>
      <c r="C5700" s="131">
        <v>76</v>
      </c>
      <c r="D5700" s="130" t="s">
        <v>184</v>
      </c>
      <c r="E5700" s="131">
        <v>211</v>
      </c>
    </row>
    <row r="5701" spans="1:5">
      <c r="A5701" t="str">
        <f>VLOOKUP(C5701,Nomen2!$A$1:$E$34,2,0)</f>
        <v>SEINE-MARITIME</v>
      </c>
      <c r="B5701">
        <f>VLOOKUP(C5701,Nomen2!$A$1:$E$34,3,0)</f>
        <v>0</v>
      </c>
      <c r="C5701" s="131">
        <v>76</v>
      </c>
      <c r="D5701" s="130" t="s">
        <v>177</v>
      </c>
      <c r="E5701" s="131">
        <v>190</v>
      </c>
    </row>
    <row r="5702" spans="1:5">
      <c r="A5702" t="str">
        <f>VLOOKUP(C5702,Nomen2!$A$1:$E$34,2,0)</f>
        <v>SEINE-MARITIME</v>
      </c>
      <c r="B5702">
        <f>VLOOKUP(C5702,Nomen2!$A$1:$E$34,3,0)</f>
        <v>0</v>
      </c>
      <c r="C5702" s="131">
        <v>76</v>
      </c>
      <c r="D5702" s="130" t="s">
        <v>182</v>
      </c>
      <c r="E5702" s="131">
        <v>164</v>
      </c>
    </row>
    <row r="5703" spans="1:5">
      <c r="A5703" t="str">
        <f>VLOOKUP(C5703,Nomen2!$A$1:$E$34,2,0)</f>
        <v>SEINE-MARITIME</v>
      </c>
      <c r="B5703">
        <f>VLOOKUP(C5703,Nomen2!$A$1:$E$34,3,0)</f>
        <v>0</v>
      </c>
      <c r="C5703" s="131">
        <v>76</v>
      </c>
      <c r="D5703" s="130" t="s">
        <v>201</v>
      </c>
      <c r="E5703" s="131">
        <v>159</v>
      </c>
    </row>
    <row r="5704" spans="1:5">
      <c r="A5704" t="str">
        <f>VLOOKUP(C5704,Nomen2!$A$1:$E$34,2,0)</f>
        <v>SEINE-MARITIME</v>
      </c>
      <c r="B5704">
        <f>VLOOKUP(C5704,Nomen2!$A$1:$E$34,3,0)</f>
        <v>0</v>
      </c>
      <c r="C5704" s="131">
        <v>76</v>
      </c>
      <c r="D5704" s="130" t="s">
        <v>199</v>
      </c>
      <c r="E5704" s="131">
        <v>154</v>
      </c>
    </row>
    <row r="5705" spans="1:5">
      <c r="A5705" t="str">
        <f>VLOOKUP(C5705,Nomen2!$A$1:$E$34,2,0)</f>
        <v>SEINE-MARITIME</v>
      </c>
      <c r="B5705">
        <f>VLOOKUP(C5705,Nomen2!$A$1:$E$34,3,0)</f>
        <v>0</v>
      </c>
      <c r="C5705" s="131">
        <v>76</v>
      </c>
      <c r="D5705" s="130" t="s">
        <v>191</v>
      </c>
      <c r="E5705" s="131">
        <v>152</v>
      </c>
    </row>
    <row r="5706" spans="1:5">
      <c r="A5706" t="str">
        <f>VLOOKUP(C5706,Nomen2!$A$1:$E$34,2,0)</f>
        <v>SEINE-MARITIME</v>
      </c>
      <c r="B5706">
        <f>VLOOKUP(C5706,Nomen2!$A$1:$E$34,3,0)</f>
        <v>0</v>
      </c>
      <c r="C5706" s="131">
        <v>76</v>
      </c>
      <c r="D5706" s="130" t="s">
        <v>179</v>
      </c>
      <c r="E5706" s="131">
        <v>145</v>
      </c>
    </row>
    <row r="5707" spans="1:5">
      <c r="A5707" t="str">
        <f>VLOOKUP(C5707,Nomen2!$A$1:$E$34,2,0)</f>
        <v>SEINE-MARITIME</v>
      </c>
      <c r="B5707">
        <f>VLOOKUP(C5707,Nomen2!$A$1:$E$34,3,0)</f>
        <v>0</v>
      </c>
      <c r="C5707" s="131">
        <v>76</v>
      </c>
      <c r="D5707" s="130" t="s">
        <v>194</v>
      </c>
      <c r="E5707" s="131">
        <v>140</v>
      </c>
    </row>
    <row r="5708" spans="1:5">
      <c r="A5708" t="str">
        <f>VLOOKUP(C5708,Nomen2!$A$1:$E$34,2,0)</f>
        <v>SEINE-MARITIME</v>
      </c>
      <c r="B5708">
        <f>VLOOKUP(C5708,Nomen2!$A$1:$E$34,3,0)</f>
        <v>0</v>
      </c>
      <c r="C5708" s="131">
        <v>76</v>
      </c>
      <c r="D5708" s="130" t="s">
        <v>181</v>
      </c>
      <c r="E5708" s="131">
        <v>135</v>
      </c>
    </row>
    <row r="5709" spans="1:5">
      <c r="A5709" t="str">
        <f>VLOOKUP(C5709,Nomen2!$A$1:$E$34,2,0)</f>
        <v>SEINE-MARITIME</v>
      </c>
      <c r="B5709">
        <f>VLOOKUP(C5709,Nomen2!$A$1:$E$34,3,0)</f>
        <v>0</v>
      </c>
      <c r="C5709" s="131">
        <v>76</v>
      </c>
      <c r="D5709" s="130" t="s">
        <v>187</v>
      </c>
      <c r="E5709" s="131">
        <v>132</v>
      </c>
    </row>
    <row r="5710" spans="1:5">
      <c r="A5710" t="str">
        <f>VLOOKUP(C5710,Nomen2!$A$1:$E$34,2,0)</f>
        <v>SEINE-MARITIME</v>
      </c>
      <c r="B5710">
        <f>VLOOKUP(C5710,Nomen2!$A$1:$E$34,3,0)</f>
        <v>0</v>
      </c>
      <c r="C5710" s="131">
        <v>76</v>
      </c>
      <c r="D5710" s="130" t="s">
        <v>198</v>
      </c>
      <c r="E5710" s="131">
        <v>119</v>
      </c>
    </row>
    <row r="5711" spans="1:5">
      <c r="A5711" t="str">
        <f>VLOOKUP(C5711,Nomen2!$A$1:$E$34,2,0)</f>
        <v>SEINE-MARITIME</v>
      </c>
      <c r="B5711">
        <f>VLOOKUP(C5711,Nomen2!$A$1:$E$34,3,0)</f>
        <v>0</v>
      </c>
      <c r="C5711" s="131">
        <v>76</v>
      </c>
      <c r="D5711" s="130" t="s">
        <v>180</v>
      </c>
      <c r="E5711" s="131">
        <v>115</v>
      </c>
    </row>
    <row r="5712" spans="1:5">
      <c r="A5712" t="str">
        <f>VLOOKUP(C5712,Nomen2!$A$1:$E$34,2,0)</f>
        <v>SEINE-MARITIME</v>
      </c>
      <c r="B5712">
        <f>VLOOKUP(C5712,Nomen2!$A$1:$E$34,3,0)</f>
        <v>0</v>
      </c>
      <c r="C5712" s="131">
        <v>76</v>
      </c>
      <c r="D5712" s="130" t="s">
        <v>189</v>
      </c>
      <c r="E5712" s="131">
        <v>107</v>
      </c>
    </row>
    <row r="5713" spans="1:5">
      <c r="A5713" t="str">
        <f>VLOOKUP(C5713,Nomen2!$A$1:$E$34,2,0)</f>
        <v>SEINE-MARITIME</v>
      </c>
      <c r="B5713">
        <f>VLOOKUP(C5713,Nomen2!$A$1:$E$34,3,0)</f>
        <v>0</v>
      </c>
      <c r="C5713" s="131">
        <v>76</v>
      </c>
      <c r="D5713" s="130" t="s">
        <v>211</v>
      </c>
      <c r="E5713" s="131">
        <v>105</v>
      </c>
    </row>
    <row r="5714" spans="1:5">
      <c r="A5714" t="str">
        <f>VLOOKUP(C5714,Nomen2!$A$1:$E$34,2,0)</f>
        <v>SEINE-MARITIME</v>
      </c>
      <c r="B5714">
        <f>VLOOKUP(C5714,Nomen2!$A$1:$E$34,3,0)</f>
        <v>0</v>
      </c>
      <c r="C5714" s="131">
        <v>76</v>
      </c>
      <c r="D5714" s="130" t="s">
        <v>204</v>
      </c>
      <c r="E5714" s="131">
        <v>91</v>
      </c>
    </row>
    <row r="5715" spans="1:5">
      <c r="A5715" t="str">
        <f>VLOOKUP(C5715,Nomen2!$A$1:$E$34,2,0)</f>
        <v>SEINE-MARITIME</v>
      </c>
      <c r="B5715">
        <f>VLOOKUP(C5715,Nomen2!$A$1:$E$34,3,0)</f>
        <v>0</v>
      </c>
      <c r="C5715" s="131">
        <v>76</v>
      </c>
      <c r="D5715" s="130" t="s">
        <v>197</v>
      </c>
      <c r="E5715" s="131">
        <v>87</v>
      </c>
    </row>
    <row r="5716" spans="1:5">
      <c r="A5716" t="str">
        <f>VLOOKUP(C5716,Nomen2!$A$1:$E$34,2,0)</f>
        <v>SEINE-MARITIME</v>
      </c>
      <c r="B5716">
        <f>VLOOKUP(C5716,Nomen2!$A$1:$E$34,3,0)</f>
        <v>0</v>
      </c>
      <c r="C5716" s="131">
        <v>76</v>
      </c>
      <c r="D5716" s="130" t="s">
        <v>200</v>
      </c>
      <c r="E5716" s="131">
        <v>83</v>
      </c>
    </row>
    <row r="5717" spans="1:5">
      <c r="A5717" t="str">
        <f>VLOOKUP(C5717,Nomen2!$A$1:$E$34,2,0)</f>
        <v>SEINE-MARITIME</v>
      </c>
      <c r="B5717">
        <f>VLOOKUP(C5717,Nomen2!$A$1:$E$34,3,0)</f>
        <v>0</v>
      </c>
      <c r="C5717" s="131">
        <v>76</v>
      </c>
      <c r="D5717" s="130" t="s">
        <v>192</v>
      </c>
      <c r="E5717" s="131">
        <v>80</v>
      </c>
    </row>
    <row r="5718" spans="1:5">
      <c r="A5718" t="str">
        <f>VLOOKUP(C5718,Nomen2!$A$1:$E$34,2,0)</f>
        <v>SEINE-MARITIME</v>
      </c>
      <c r="B5718">
        <f>VLOOKUP(C5718,Nomen2!$A$1:$E$34,3,0)</f>
        <v>0</v>
      </c>
      <c r="C5718" s="131">
        <v>76</v>
      </c>
      <c r="D5718" s="130" t="s">
        <v>230</v>
      </c>
      <c r="E5718" s="131">
        <v>80</v>
      </c>
    </row>
    <row r="5719" spans="1:5">
      <c r="A5719" t="str">
        <f>VLOOKUP(C5719,Nomen2!$A$1:$E$34,2,0)</f>
        <v>SEINE-MARITIME</v>
      </c>
      <c r="B5719">
        <f>VLOOKUP(C5719,Nomen2!$A$1:$E$34,3,0)</f>
        <v>0</v>
      </c>
      <c r="C5719" s="131">
        <v>76</v>
      </c>
      <c r="D5719" s="130" t="s">
        <v>196</v>
      </c>
      <c r="E5719" s="131">
        <v>76</v>
      </c>
    </row>
    <row r="5720" spans="1:5">
      <c r="A5720" t="str">
        <f>VLOOKUP(C5720,Nomen2!$A$1:$E$34,2,0)</f>
        <v>SEINE-MARITIME</v>
      </c>
      <c r="B5720">
        <f>VLOOKUP(C5720,Nomen2!$A$1:$E$34,3,0)</f>
        <v>0</v>
      </c>
      <c r="C5720" s="131">
        <v>76</v>
      </c>
      <c r="D5720" s="130" t="s">
        <v>255</v>
      </c>
      <c r="E5720" s="131">
        <v>76</v>
      </c>
    </row>
    <row r="5721" spans="1:5">
      <c r="A5721" t="str">
        <f>VLOOKUP(C5721,Nomen2!$A$1:$E$34,2,0)</f>
        <v>SEINE-MARITIME</v>
      </c>
      <c r="B5721">
        <f>VLOOKUP(C5721,Nomen2!$A$1:$E$34,3,0)</f>
        <v>0</v>
      </c>
      <c r="C5721" s="131">
        <v>76</v>
      </c>
      <c r="D5721" s="130" t="s">
        <v>206</v>
      </c>
      <c r="E5721" s="131">
        <v>75</v>
      </c>
    </row>
    <row r="5722" spans="1:5">
      <c r="A5722" t="str">
        <f>VLOOKUP(C5722,Nomen2!$A$1:$E$34,2,0)</f>
        <v>SEINE-MARITIME</v>
      </c>
      <c r="B5722">
        <f>VLOOKUP(C5722,Nomen2!$A$1:$E$34,3,0)</f>
        <v>0</v>
      </c>
      <c r="C5722" s="131">
        <v>76</v>
      </c>
      <c r="D5722" s="130" t="s">
        <v>216</v>
      </c>
      <c r="E5722" s="131">
        <v>69</v>
      </c>
    </row>
    <row r="5723" spans="1:5">
      <c r="A5723" t="str">
        <f>VLOOKUP(C5723,Nomen2!$A$1:$E$34,2,0)</f>
        <v>SEINE-MARITIME</v>
      </c>
      <c r="B5723">
        <f>VLOOKUP(C5723,Nomen2!$A$1:$E$34,3,0)</f>
        <v>0</v>
      </c>
      <c r="C5723" s="131">
        <v>76</v>
      </c>
      <c r="D5723" s="130" t="s">
        <v>186</v>
      </c>
      <c r="E5723" s="131">
        <v>66</v>
      </c>
    </row>
    <row r="5724" spans="1:5">
      <c r="A5724" t="str">
        <f>VLOOKUP(C5724,Nomen2!$A$1:$E$34,2,0)</f>
        <v>SEINE-MARITIME</v>
      </c>
      <c r="B5724">
        <f>VLOOKUP(C5724,Nomen2!$A$1:$E$34,3,0)</f>
        <v>0</v>
      </c>
      <c r="C5724" s="131">
        <v>76</v>
      </c>
      <c r="D5724" s="130" t="s">
        <v>229</v>
      </c>
      <c r="E5724" s="131">
        <v>66</v>
      </c>
    </row>
    <row r="5725" spans="1:5">
      <c r="A5725" t="str">
        <f>VLOOKUP(C5725,Nomen2!$A$1:$E$34,2,0)</f>
        <v>SEINE-MARITIME</v>
      </c>
      <c r="B5725">
        <f>VLOOKUP(C5725,Nomen2!$A$1:$E$34,3,0)</f>
        <v>0</v>
      </c>
      <c r="C5725" s="131">
        <v>76</v>
      </c>
      <c r="D5725" s="130" t="s">
        <v>221</v>
      </c>
      <c r="E5725" s="131">
        <v>64</v>
      </c>
    </row>
    <row r="5726" spans="1:5">
      <c r="A5726" t="str">
        <f>VLOOKUP(C5726,Nomen2!$A$1:$E$34,2,0)</f>
        <v>SEINE-MARITIME</v>
      </c>
      <c r="B5726">
        <f>VLOOKUP(C5726,Nomen2!$A$1:$E$34,3,0)</f>
        <v>0</v>
      </c>
      <c r="C5726" s="131">
        <v>76</v>
      </c>
      <c r="D5726" s="130" t="s">
        <v>238</v>
      </c>
      <c r="E5726" s="131">
        <v>63</v>
      </c>
    </row>
    <row r="5727" spans="1:5">
      <c r="A5727" t="str">
        <f>VLOOKUP(C5727,Nomen2!$A$1:$E$34,2,0)</f>
        <v>SEINE-MARITIME</v>
      </c>
      <c r="B5727">
        <f>VLOOKUP(C5727,Nomen2!$A$1:$E$34,3,0)</f>
        <v>0</v>
      </c>
      <c r="C5727" s="131">
        <v>76</v>
      </c>
      <c r="D5727" s="130" t="s">
        <v>215</v>
      </c>
      <c r="E5727" s="131">
        <v>62</v>
      </c>
    </row>
    <row r="5728" spans="1:5">
      <c r="A5728" t="str">
        <f>VLOOKUP(C5728,Nomen2!$A$1:$E$34,2,0)</f>
        <v>SEINE-MARITIME</v>
      </c>
      <c r="B5728">
        <f>VLOOKUP(C5728,Nomen2!$A$1:$E$34,3,0)</f>
        <v>0</v>
      </c>
      <c r="C5728" s="131">
        <v>76</v>
      </c>
      <c r="D5728" s="130" t="s">
        <v>240</v>
      </c>
      <c r="E5728" s="131">
        <v>52</v>
      </c>
    </row>
    <row r="5729" spans="1:5">
      <c r="A5729" t="str">
        <f>VLOOKUP(C5729,Nomen2!$A$1:$E$34,2,0)</f>
        <v>SEINE-MARITIME</v>
      </c>
      <c r="B5729">
        <f>VLOOKUP(C5729,Nomen2!$A$1:$E$34,3,0)</f>
        <v>0</v>
      </c>
      <c r="C5729" s="131">
        <v>76</v>
      </c>
      <c r="D5729" s="130" t="s">
        <v>243</v>
      </c>
      <c r="E5729" s="131">
        <v>51</v>
      </c>
    </row>
    <row r="5730" spans="1:5">
      <c r="A5730" t="str">
        <f>VLOOKUP(C5730,Nomen2!$A$1:$E$34,2,0)</f>
        <v>SEINE-MARITIME</v>
      </c>
      <c r="B5730">
        <f>VLOOKUP(C5730,Nomen2!$A$1:$E$34,3,0)</f>
        <v>0</v>
      </c>
      <c r="C5730" s="131">
        <v>76</v>
      </c>
      <c r="D5730" s="130" t="s">
        <v>253</v>
      </c>
      <c r="E5730" s="131">
        <v>50</v>
      </c>
    </row>
    <row r="5731" spans="1:5">
      <c r="A5731" t="str">
        <f>VLOOKUP(C5731,Nomen2!$A$1:$E$34,2,0)</f>
        <v>SEINE-MARITIME</v>
      </c>
      <c r="B5731">
        <f>VLOOKUP(C5731,Nomen2!$A$1:$E$34,3,0)</f>
        <v>0</v>
      </c>
      <c r="C5731" s="131">
        <v>76</v>
      </c>
      <c r="D5731" s="130" t="s">
        <v>291</v>
      </c>
      <c r="E5731" s="131">
        <v>48</v>
      </c>
    </row>
    <row r="5732" spans="1:5">
      <c r="A5732" t="str">
        <f>VLOOKUP(C5732,Nomen2!$A$1:$E$34,2,0)</f>
        <v>SEINE-MARITIME</v>
      </c>
      <c r="B5732">
        <f>VLOOKUP(C5732,Nomen2!$A$1:$E$34,3,0)</f>
        <v>0</v>
      </c>
      <c r="C5732" s="131">
        <v>76</v>
      </c>
      <c r="D5732" s="130" t="s">
        <v>223</v>
      </c>
      <c r="E5732" s="131">
        <v>47</v>
      </c>
    </row>
    <row r="5733" spans="1:5">
      <c r="A5733" t="str">
        <f>VLOOKUP(C5733,Nomen2!$A$1:$E$34,2,0)</f>
        <v>SEINE-MARITIME</v>
      </c>
      <c r="B5733">
        <f>VLOOKUP(C5733,Nomen2!$A$1:$E$34,3,0)</f>
        <v>0</v>
      </c>
      <c r="C5733" s="131">
        <v>76</v>
      </c>
      <c r="D5733" s="130" t="s">
        <v>190</v>
      </c>
      <c r="E5733" s="131">
        <v>46</v>
      </c>
    </row>
    <row r="5734" spans="1:5">
      <c r="A5734" t="str">
        <f>VLOOKUP(C5734,Nomen2!$A$1:$E$34,2,0)</f>
        <v>SEINE-MARITIME</v>
      </c>
      <c r="B5734">
        <f>VLOOKUP(C5734,Nomen2!$A$1:$E$34,3,0)</f>
        <v>0</v>
      </c>
      <c r="C5734" s="131">
        <v>76</v>
      </c>
      <c r="D5734" s="130" t="s">
        <v>252</v>
      </c>
      <c r="E5734" s="131">
        <v>43</v>
      </c>
    </row>
    <row r="5735" spans="1:5">
      <c r="A5735" t="str">
        <f>VLOOKUP(C5735,Nomen2!$A$1:$E$34,2,0)</f>
        <v>SEINE-MARITIME</v>
      </c>
      <c r="B5735">
        <f>VLOOKUP(C5735,Nomen2!$A$1:$E$34,3,0)</f>
        <v>0</v>
      </c>
      <c r="C5735" s="131">
        <v>76</v>
      </c>
      <c r="D5735" s="130" t="s">
        <v>222</v>
      </c>
      <c r="E5735" s="131">
        <v>40</v>
      </c>
    </row>
    <row r="5736" spans="1:5">
      <c r="A5736" t="str">
        <f>VLOOKUP(C5736,Nomen2!$A$1:$E$34,2,0)</f>
        <v>SEINE-MARITIME</v>
      </c>
      <c r="B5736">
        <f>VLOOKUP(C5736,Nomen2!$A$1:$E$34,3,0)</f>
        <v>0</v>
      </c>
      <c r="C5736" s="131">
        <v>76</v>
      </c>
      <c r="D5736" s="130" t="s">
        <v>203</v>
      </c>
      <c r="E5736" s="131">
        <v>40</v>
      </c>
    </row>
    <row r="5737" spans="1:5">
      <c r="A5737" t="str">
        <f>VLOOKUP(C5737,Nomen2!$A$1:$E$34,2,0)</f>
        <v>SEINE-MARITIME</v>
      </c>
      <c r="B5737">
        <f>VLOOKUP(C5737,Nomen2!$A$1:$E$34,3,0)</f>
        <v>0</v>
      </c>
      <c r="C5737" s="131">
        <v>76</v>
      </c>
      <c r="D5737" s="130" t="s">
        <v>217</v>
      </c>
      <c r="E5737" s="131">
        <v>39</v>
      </c>
    </row>
    <row r="5738" spans="1:5">
      <c r="A5738" t="str">
        <f>VLOOKUP(C5738,Nomen2!$A$1:$E$34,2,0)</f>
        <v>SEINE-MARITIME</v>
      </c>
      <c r="B5738">
        <f>VLOOKUP(C5738,Nomen2!$A$1:$E$34,3,0)</f>
        <v>0</v>
      </c>
      <c r="C5738" s="131">
        <v>76</v>
      </c>
      <c r="D5738" s="130" t="s">
        <v>233</v>
      </c>
      <c r="E5738" s="131">
        <v>38</v>
      </c>
    </row>
    <row r="5739" spans="1:5">
      <c r="A5739" t="str">
        <f>VLOOKUP(C5739,Nomen2!$A$1:$E$34,2,0)</f>
        <v>SEINE-MARITIME</v>
      </c>
      <c r="B5739">
        <f>VLOOKUP(C5739,Nomen2!$A$1:$E$34,3,0)</f>
        <v>0</v>
      </c>
      <c r="C5739" s="131">
        <v>76</v>
      </c>
      <c r="D5739" s="130" t="s">
        <v>228</v>
      </c>
      <c r="E5739" s="131">
        <v>37</v>
      </c>
    </row>
    <row r="5740" spans="1:5">
      <c r="A5740" t="str">
        <f>VLOOKUP(C5740,Nomen2!$A$1:$E$34,2,0)</f>
        <v>SEINE-MARITIME</v>
      </c>
      <c r="B5740">
        <f>VLOOKUP(C5740,Nomen2!$A$1:$E$34,3,0)</f>
        <v>0</v>
      </c>
      <c r="C5740" s="131">
        <v>76</v>
      </c>
      <c r="D5740" s="130" t="s">
        <v>212</v>
      </c>
      <c r="E5740" s="131">
        <v>36</v>
      </c>
    </row>
    <row r="5741" spans="1:5">
      <c r="A5741" t="str">
        <f>VLOOKUP(C5741,Nomen2!$A$1:$E$34,2,0)</f>
        <v>SEINE-MARITIME</v>
      </c>
      <c r="B5741">
        <f>VLOOKUP(C5741,Nomen2!$A$1:$E$34,3,0)</f>
        <v>0</v>
      </c>
      <c r="C5741" s="131">
        <v>76</v>
      </c>
      <c r="D5741" s="130" t="s">
        <v>213</v>
      </c>
      <c r="E5741" s="131">
        <v>36</v>
      </c>
    </row>
    <row r="5742" spans="1:5">
      <c r="A5742" t="str">
        <f>VLOOKUP(C5742,Nomen2!$A$1:$E$34,2,0)</f>
        <v>SEINE-MARITIME</v>
      </c>
      <c r="B5742">
        <f>VLOOKUP(C5742,Nomen2!$A$1:$E$34,3,0)</f>
        <v>0</v>
      </c>
      <c r="C5742" s="131">
        <v>76</v>
      </c>
      <c r="D5742" s="130" t="s">
        <v>251</v>
      </c>
      <c r="E5742" s="131">
        <v>36</v>
      </c>
    </row>
    <row r="5743" spans="1:5">
      <c r="A5743" t="str">
        <f>VLOOKUP(C5743,Nomen2!$A$1:$E$34,2,0)</f>
        <v>SEINE-MARITIME</v>
      </c>
      <c r="B5743">
        <f>VLOOKUP(C5743,Nomen2!$A$1:$E$34,3,0)</f>
        <v>0</v>
      </c>
      <c r="C5743" s="131">
        <v>76</v>
      </c>
      <c r="D5743" s="130" t="s">
        <v>273</v>
      </c>
      <c r="E5743" s="131">
        <v>36</v>
      </c>
    </row>
    <row r="5744" spans="1:5">
      <c r="A5744" t="str">
        <f>VLOOKUP(C5744,Nomen2!$A$1:$E$34,2,0)</f>
        <v>SEINE-MARITIME</v>
      </c>
      <c r="B5744">
        <f>VLOOKUP(C5744,Nomen2!$A$1:$E$34,3,0)</f>
        <v>0</v>
      </c>
      <c r="C5744" s="131">
        <v>76</v>
      </c>
      <c r="D5744" s="130" t="s">
        <v>219</v>
      </c>
      <c r="E5744" s="131">
        <v>35</v>
      </c>
    </row>
    <row r="5745" spans="1:5">
      <c r="A5745" t="str">
        <f>VLOOKUP(C5745,Nomen2!$A$1:$E$34,2,0)</f>
        <v>SEINE-MARITIME</v>
      </c>
      <c r="B5745">
        <f>VLOOKUP(C5745,Nomen2!$A$1:$E$34,3,0)</f>
        <v>0</v>
      </c>
      <c r="C5745" s="131">
        <v>76</v>
      </c>
      <c r="D5745" s="130" t="s">
        <v>288</v>
      </c>
      <c r="E5745" s="131">
        <v>35</v>
      </c>
    </row>
    <row r="5746" spans="1:5">
      <c r="A5746" t="str">
        <f>VLOOKUP(C5746,Nomen2!$A$1:$E$34,2,0)</f>
        <v>SEINE-MARITIME</v>
      </c>
      <c r="B5746">
        <f>VLOOKUP(C5746,Nomen2!$A$1:$E$34,3,0)</f>
        <v>0</v>
      </c>
      <c r="C5746" s="131">
        <v>76</v>
      </c>
      <c r="D5746" s="130" t="s">
        <v>208</v>
      </c>
      <c r="E5746" s="131">
        <v>32</v>
      </c>
    </row>
    <row r="5747" spans="1:5">
      <c r="A5747" t="str">
        <f>VLOOKUP(C5747,Nomen2!$A$1:$E$34,2,0)</f>
        <v>SEINE-MARITIME</v>
      </c>
      <c r="B5747">
        <f>VLOOKUP(C5747,Nomen2!$A$1:$E$34,3,0)</f>
        <v>0</v>
      </c>
      <c r="C5747" s="131">
        <v>76</v>
      </c>
      <c r="D5747" s="130" t="s">
        <v>207</v>
      </c>
      <c r="E5747" s="131">
        <v>32</v>
      </c>
    </row>
    <row r="5748" spans="1:5">
      <c r="A5748" t="str">
        <f>VLOOKUP(C5748,Nomen2!$A$1:$E$34,2,0)</f>
        <v>SEINE-MARITIME</v>
      </c>
      <c r="B5748">
        <f>VLOOKUP(C5748,Nomen2!$A$1:$E$34,3,0)</f>
        <v>0</v>
      </c>
      <c r="C5748" s="131">
        <v>76</v>
      </c>
      <c r="D5748" s="130" t="s">
        <v>268</v>
      </c>
      <c r="E5748" s="131">
        <v>30</v>
      </c>
    </row>
    <row r="5749" spans="1:5">
      <c r="A5749" t="str">
        <f>VLOOKUP(C5749,Nomen2!$A$1:$E$34,2,0)</f>
        <v>SEINE-MARITIME</v>
      </c>
      <c r="B5749">
        <f>VLOOKUP(C5749,Nomen2!$A$1:$E$34,3,0)</f>
        <v>0</v>
      </c>
      <c r="C5749" s="131">
        <v>76</v>
      </c>
      <c r="D5749" s="130" t="s">
        <v>296</v>
      </c>
      <c r="E5749" s="131">
        <v>30</v>
      </c>
    </row>
    <row r="5750" spans="1:5">
      <c r="A5750" t="str">
        <f>VLOOKUP(C5750,Nomen2!$A$1:$E$34,2,0)</f>
        <v>SEINE-MARITIME</v>
      </c>
      <c r="B5750">
        <f>VLOOKUP(C5750,Nomen2!$A$1:$E$34,3,0)</f>
        <v>0</v>
      </c>
      <c r="C5750" s="131">
        <v>76</v>
      </c>
      <c r="D5750" s="130" t="s">
        <v>218</v>
      </c>
      <c r="E5750" s="131">
        <v>29</v>
      </c>
    </row>
    <row r="5751" spans="1:5">
      <c r="A5751" t="str">
        <f>VLOOKUP(C5751,Nomen2!$A$1:$E$34,2,0)</f>
        <v>SEINE-MARITIME</v>
      </c>
      <c r="B5751">
        <f>VLOOKUP(C5751,Nomen2!$A$1:$E$34,3,0)</f>
        <v>0</v>
      </c>
      <c r="C5751" s="131">
        <v>76</v>
      </c>
      <c r="D5751" s="130" t="s">
        <v>302</v>
      </c>
      <c r="E5751" s="131">
        <v>29</v>
      </c>
    </row>
    <row r="5752" spans="1:5">
      <c r="A5752" t="str">
        <f>VLOOKUP(C5752,Nomen2!$A$1:$E$34,2,0)</f>
        <v>SEINE-MARITIME</v>
      </c>
      <c r="B5752">
        <f>VLOOKUP(C5752,Nomen2!$A$1:$E$34,3,0)</f>
        <v>0</v>
      </c>
      <c r="C5752" s="131">
        <v>76</v>
      </c>
      <c r="D5752" s="130" t="s">
        <v>248</v>
      </c>
      <c r="E5752" s="131">
        <v>29</v>
      </c>
    </row>
    <row r="5753" spans="1:5">
      <c r="A5753" t="str">
        <f>VLOOKUP(C5753,Nomen2!$A$1:$E$34,2,0)</f>
        <v>SEINE-MARITIME</v>
      </c>
      <c r="B5753">
        <f>VLOOKUP(C5753,Nomen2!$A$1:$E$34,3,0)</f>
        <v>0</v>
      </c>
      <c r="C5753" s="131">
        <v>76</v>
      </c>
      <c r="D5753" s="130" t="s">
        <v>297</v>
      </c>
      <c r="E5753" s="131">
        <v>29</v>
      </c>
    </row>
    <row r="5754" spans="1:5">
      <c r="A5754" t="str">
        <f>VLOOKUP(C5754,Nomen2!$A$1:$E$34,2,0)</f>
        <v>SEINE-MARITIME</v>
      </c>
      <c r="B5754">
        <f>VLOOKUP(C5754,Nomen2!$A$1:$E$34,3,0)</f>
        <v>0</v>
      </c>
      <c r="C5754" s="131">
        <v>76</v>
      </c>
      <c r="D5754" s="130" t="s">
        <v>301</v>
      </c>
      <c r="E5754" s="131">
        <v>28</v>
      </c>
    </row>
    <row r="5755" spans="1:5">
      <c r="A5755" t="str">
        <f>VLOOKUP(C5755,Nomen2!$A$1:$E$34,2,0)</f>
        <v>SEINE-MARITIME</v>
      </c>
      <c r="B5755">
        <f>VLOOKUP(C5755,Nomen2!$A$1:$E$34,3,0)</f>
        <v>0</v>
      </c>
      <c r="C5755" s="131">
        <v>76</v>
      </c>
      <c r="D5755" s="130" t="s">
        <v>289</v>
      </c>
      <c r="E5755" s="131">
        <v>27</v>
      </c>
    </row>
    <row r="5756" spans="1:5">
      <c r="A5756" t="str">
        <f>VLOOKUP(C5756,Nomen2!$A$1:$E$34,2,0)</f>
        <v>SEINE-MARITIME</v>
      </c>
      <c r="B5756">
        <f>VLOOKUP(C5756,Nomen2!$A$1:$E$34,3,0)</f>
        <v>0</v>
      </c>
      <c r="C5756" s="131">
        <v>76</v>
      </c>
      <c r="D5756" s="130" t="s">
        <v>244</v>
      </c>
      <c r="E5756" s="131">
        <v>27</v>
      </c>
    </row>
    <row r="5757" spans="1:5">
      <c r="A5757" t="str">
        <f>VLOOKUP(C5757,Nomen2!$A$1:$E$34,2,0)</f>
        <v>SEINE-MARITIME</v>
      </c>
      <c r="B5757">
        <f>VLOOKUP(C5757,Nomen2!$A$1:$E$34,3,0)</f>
        <v>0</v>
      </c>
      <c r="C5757" s="131">
        <v>76</v>
      </c>
      <c r="D5757" s="130" t="s">
        <v>209</v>
      </c>
      <c r="E5757" s="131">
        <v>26</v>
      </c>
    </row>
    <row r="5758" spans="1:5">
      <c r="A5758" t="str">
        <f>VLOOKUP(C5758,Nomen2!$A$1:$E$34,2,0)</f>
        <v>SEINE-MARITIME</v>
      </c>
      <c r="B5758">
        <f>VLOOKUP(C5758,Nomen2!$A$1:$E$34,3,0)</f>
        <v>0</v>
      </c>
      <c r="C5758" s="131">
        <v>76</v>
      </c>
      <c r="D5758" s="130" t="s">
        <v>231</v>
      </c>
      <c r="E5758" s="131">
        <v>25</v>
      </c>
    </row>
    <row r="5759" spans="1:5">
      <c r="A5759" t="str">
        <f>VLOOKUP(C5759,Nomen2!$A$1:$E$34,2,0)</f>
        <v>SEINE-MARITIME</v>
      </c>
      <c r="B5759">
        <f>VLOOKUP(C5759,Nomen2!$A$1:$E$34,3,0)</f>
        <v>0</v>
      </c>
      <c r="C5759" s="131">
        <v>76</v>
      </c>
      <c r="D5759" s="130" t="s">
        <v>256</v>
      </c>
      <c r="E5759" s="131">
        <v>24</v>
      </c>
    </row>
    <row r="5760" spans="1:5">
      <c r="A5760" t="str">
        <f>VLOOKUP(C5760,Nomen2!$A$1:$E$34,2,0)</f>
        <v>SEINE-MARITIME</v>
      </c>
      <c r="B5760">
        <f>VLOOKUP(C5760,Nomen2!$A$1:$E$34,3,0)</f>
        <v>0</v>
      </c>
      <c r="C5760" s="131">
        <v>76</v>
      </c>
      <c r="D5760" s="130" t="s">
        <v>265</v>
      </c>
      <c r="E5760" s="131">
        <v>24</v>
      </c>
    </row>
    <row r="5761" spans="1:5">
      <c r="A5761" t="str">
        <f>VLOOKUP(C5761,Nomen2!$A$1:$E$34,2,0)</f>
        <v>SEINE-MARITIME</v>
      </c>
      <c r="B5761">
        <f>VLOOKUP(C5761,Nomen2!$A$1:$E$34,3,0)</f>
        <v>0</v>
      </c>
      <c r="C5761" s="131">
        <v>76</v>
      </c>
      <c r="D5761" s="130" t="s">
        <v>202</v>
      </c>
      <c r="E5761" s="131">
        <v>24</v>
      </c>
    </row>
    <row r="5762" spans="1:5">
      <c r="A5762" t="str">
        <f>VLOOKUP(C5762,Nomen2!$A$1:$E$34,2,0)</f>
        <v>SEINE-MARITIME</v>
      </c>
      <c r="B5762">
        <f>VLOOKUP(C5762,Nomen2!$A$1:$E$34,3,0)</f>
        <v>0</v>
      </c>
      <c r="C5762" s="131">
        <v>76</v>
      </c>
      <c r="D5762" s="130" t="s">
        <v>261</v>
      </c>
      <c r="E5762" s="131">
        <v>24</v>
      </c>
    </row>
    <row r="5763" spans="1:5">
      <c r="A5763" t="str">
        <f>VLOOKUP(C5763,Nomen2!$A$1:$E$34,2,0)</f>
        <v>SEINE-MARITIME</v>
      </c>
      <c r="B5763">
        <f>VLOOKUP(C5763,Nomen2!$A$1:$E$34,3,0)</f>
        <v>0</v>
      </c>
      <c r="C5763" s="131">
        <v>76</v>
      </c>
      <c r="D5763" s="130" t="s">
        <v>318</v>
      </c>
      <c r="E5763" s="131">
        <v>23</v>
      </c>
    </row>
    <row r="5764" spans="1:5">
      <c r="A5764" t="str">
        <f>VLOOKUP(C5764,Nomen2!$A$1:$E$34,2,0)</f>
        <v>SEINE-MARITIME</v>
      </c>
      <c r="B5764">
        <f>VLOOKUP(C5764,Nomen2!$A$1:$E$34,3,0)</f>
        <v>0</v>
      </c>
      <c r="C5764" s="131">
        <v>76</v>
      </c>
      <c r="D5764" s="130" t="s">
        <v>254</v>
      </c>
      <c r="E5764" s="131">
        <v>23</v>
      </c>
    </row>
    <row r="5765" spans="1:5">
      <c r="A5765" t="str">
        <f>VLOOKUP(C5765,Nomen2!$A$1:$E$34,2,0)</f>
        <v>SEINE-MARITIME</v>
      </c>
      <c r="B5765">
        <f>VLOOKUP(C5765,Nomen2!$A$1:$E$34,3,0)</f>
        <v>0</v>
      </c>
      <c r="C5765" s="131">
        <v>76</v>
      </c>
      <c r="D5765" s="130" t="s">
        <v>257</v>
      </c>
      <c r="E5765" s="131">
        <v>22</v>
      </c>
    </row>
    <row r="5766" spans="1:5">
      <c r="A5766" t="str">
        <f>VLOOKUP(C5766,Nomen2!$A$1:$E$34,2,0)</f>
        <v>SEINE-MARITIME</v>
      </c>
      <c r="B5766">
        <f>VLOOKUP(C5766,Nomen2!$A$1:$E$34,3,0)</f>
        <v>0</v>
      </c>
      <c r="C5766" s="131">
        <v>76</v>
      </c>
      <c r="D5766" s="130" t="s">
        <v>224</v>
      </c>
      <c r="E5766" s="131">
        <v>22</v>
      </c>
    </row>
    <row r="5767" spans="1:5">
      <c r="A5767" t="str">
        <f>VLOOKUP(C5767,Nomen2!$A$1:$E$34,2,0)</f>
        <v>SEINE-MARITIME</v>
      </c>
      <c r="B5767">
        <f>VLOOKUP(C5767,Nomen2!$A$1:$E$34,3,0)</f>
        <v>0</v>
      </c>
      <c r="C5767" s="131">
        <v>76</v>
      </c>
      <c r="D5767" s="130" t="s">
        <v>280</v>
      </c>
      <c r="E5767" s="131">
        <v>22</v>
      </c>
    </row>
    <row r="5768" spans="1:5">
      <c r="A5768" t="str">
        <f>VLOOKUP(C5768,Nomen2!$A$1:$E$34,2,0)</f>
        <v>SEINE-MARITIME</v>
      </c>
      <c r="B5768">
        <f>VLOOKUP(C5768,Nomen2!$A$1:$E$34,3,0)</f>
        <v>0</v>
      </c>
      <c r="C5768" s="131">
        <v>76</v>
      </c>
      <c r="D5768" s="130" t="s">
        <v>275</v>
      </c>
      <c r="E5768" s="131">
        <v>22</v>
      </c>
    </row>
    <row r="5769" spans="1:5">
      <c r="A5769" t="str">
        <f>VLOOKUP(C5769,Nomen2!$A$1:$E$34,2,0)</f>
        <v>SEINE-MARITIME</v>
      </c>
      <c r="B5769">
        <f>VLOOKUP(C5769,Nomen2!$A$1:$E$34,3,0)</f>
        <v>0</v>
      </c>
      <c r="C5769" s="131">
        <v>76</v>
      </c>
      <c r="D5769" s="130" t="s">
        <v>210</v>
      </c>
      <c r="E5769" s="131">
        <v>21</v>
      </c>
    </row>
    <row r="5770" spans="1:5">
      <c r="A5770" t="str">
        <f>VLOOKUP(C5770,Nomen2!$A$1:$E$34,2,0)</f>
        <v>SEINE-MARITIME</v>
      </c>
      <c r="B5770">
        <f>VLOOKUP(C5770,Nomen2!$A$1:$E$34,3,0)</f>
        <v>0</v>
      </c>
      <c r="C5770" s="131">
        <v>76</v>
      </c>
      <c r="D5770" s="130" t="s">
        <v>311</v>
      </c>
      <c r="E5770" s="131">
        <v>21</v>
      </c>
    </row>
    <row r="5771" spans="1:5">
      <c r="A5771" t="str">
        <f>VLOOKUP(C5771,Nomen2!$A$1:$E$34,2,0)</f>
        <v>SEINE-MARITIME</v>
      </c>
      <c r="B5771">
        <f>VLOOKUP(C5771,Nomen2!$A$1:$E$34,3,0)</f>
        <v>0</v>
      </c>
      <c r="C5771" s="131">
        <v>76</v>
      </c>
      <c r="D5771" s="130" t="s">
        <v>247</v>
      </c>
      <c r="E5771" s="131">
        <v>21</v>
      </c>
    </row>
    <row r="5772" spans="1:5">
      <c r="A5772" t="str">
        <f>VLOOKUP(C5772,Nomen2!$A$1:$E$34,2,0)</f>
        <v>SEINE-MARITIME</v>
      </c>
      <c r="B5772">
        <f>VLOOKUP(C5772,Nomen2!$A$1:$E$34,3,0)</f>
        <v>0</v>
      </c>
      <c r="C5772" s="131">
        <v>76</v>
      </c>
      <c r="D5772" s="130" t="s">
        <v>262</v>
      </c>
      <c r="E5772" s="131">
        <v>21</v>
      </c>
    </row>
    <row r="5773" spans="1:5">
      <c r="A5773" t="str">
        <f>VLOOKUP(C5773,Nomen2!$A$1:$E$34,2,0)</f>
        <v>SEINE-MARITIME</v>
      </c>
      <c r="B5773">
        <f>VLOOKUP(C5773,Nomen2!$A$1:$E$34,3,0)</f>
        <v>0</v>
      </c>
      <c r="C5773" s="131">
        <v>76</v>
      </c>
      <c r="D5773" s="130" t="s">
        <v>226</v>
      </c>
      <c r="E5773" s="131">
        <v>20</v>
      </c>
    </row>
    <row r="5774" spans="1:5">
      <c r="A5774" t="str">
        <f>VLOOKUP(C5774,Nomen2!$A$1:$E$34,2,0)</f>
        <v>SEINE-MARITIME</v>
      </c>
      <c r="B5774">
        <f>VLOOKUP(C5774,Nomen2!$A$1:$E$34,3,0)</f>
        <v>0</v>
      </c>
      <c r="C5774" s="131">
        <v>76</v>
      </c>
      <c r="D5774" s="130" t="s">
        <v>385</v>
      </c>
      <c r="E5774" s="131">
        <v>20</v>
      </c>
    </row>
    <row r="5775" spans="1:5">
      <c r="A5775" t="str">
        <f>VLOOKUP(C5775,Nomen2!$A$1:$E$34,2,0)</f>
        <v>SEINE-MARITIME</v>
      </c>
      <c r="B5775">
        <f>VLOOKUP(C5775,Nomen2!$A$1:$E$34,3,0)</f>
        <v>0</v>
      </c>
      <c r="C5775" s="131">
        <v>76</v>
      </c>
      <c r="D5775" s="130" t="s">
        <v>220</v>
      </c>
      <c r="E5775" s="131">
        <v>20</v>
      </c>
    </row>
    <row r="5776" spans="1:5">
      <c r="A5776" t="str">
        <f>VLOOKUP(C5776,Nomen2!$A$1:$E$34,2,0)</f>
        <v>SEINE-MARITIME</v>
      </c>
      <c r="B5776">
        <f>VLOOKUP(C5776,Nomen2!$A$1:$E$34,3,0)</f>
        <v>0</v>
      </c>
      <c r="C5776" s="131">
        <v>76</v>
      </c>
      <c r="D5776" s="130" t="s">
        <v>563</v>
      </c>
      <c r="E5776" s="131">
        <v>19</v>
      </c>
    </row>
    <row r="5777" spans="1:5">
      <c r="A5777" t="str">
        <f>VLOOKUP(C5777,Nomen2!$A$1:$E$34,2,0)</f>
        <v>SEINE-MARITIME</v>
      </c>
      <c r="B5777">
        <f>VLOOKUP(C5777,Nomen2!$A$1:$E$34,3,0)</f>
        <v>0</v>
      </c>
      <c r="C5777" s="131">
        <v>76</v>
      </c>
      <c r="D5777" s="130" t="s">
        <v>287</v>
      </c>
      <c r="E5777" s="131">
        <v>19</v>
      </c>
    </row>
    <row r="5778" spans="1:5">
      <c r="A5778" t="str">
        <f>VLOOKUP(C5778,Nomen2!$A$1:$E$34,2,0)</f>
        <v>SEINE-MARITIME</v>
      </c>
      <c r="B5778">
        <f>VLOOKUP(C5778,Nomen2!$A$1:$E$34,3,0)</f>
        <v>0</v>
      </c>
      <c r="C5778" s="131">
        <v>76</v>
      </c>
      <c r="D5778" s="130" t="s">
        <v>205</v>
      </c>
      <c r="E5778" s="131">
        <v>19</v>
      </c>
    </row>
    <row r="5779" spans="1:5">
      <c r="A5779" t="str">
        <f>VLOOKUP(C5779,Nomen2!$A$1:$E$34,2,0)</f>
        <v>SEINE-MARITIME</v>
      </c>
      <c r="B5779">
        <f>VLOOKUP(C5779,Nomen2!$A$1:$E$34,3,0)</f>
        <v>0</v>
      </c>
      <c r="C5779" s="131">
        <v>76</v>
      </c>
      <c r="D5779" s="130" t="s">
        <v>403</v>
      </c>
      <c r="E5779" s="131">
        <v>18</v>
      </c>
    </row>
    <row r="5780" spans="1:5">
      <c r="A5780" t="str">
        <f>VLOOKUP(C5780,Nomen2!$A$1:$E$34,2,0)</f>
        <v>SEINE-MARITIME</v>
      </c>
      <c r="B5780">
        <f>VLOOKUP(C5780,Nomen2!$A$1:$E$34,3,0)</f>
        <v>0</v>
      </c>
      <c r="C5780" s="131">
        <v>76</v>
      </c>
      <c r="D5780" s="130" t="s">
        <v>382</v>
      </c>
      <c r="E5780" s="131">
        <v>18</v>
      </c>
    </row>
    <row r="5781" spans="1:5">
      <c r="A5781" t="str">
        <f>VLOOKUP(C5781,Nomen2!$A$1:$E$34,2,0)</f>
        <v>SEINE-MARITIME</v>
      </c>
      <c r="B5781">
        <f>VLOOKUP(C5781,Nomen2!$A$1:$E$34,3,0)</f>
        <v>0</v>
      </c>
      <c r="C5781" s="131">
        <v>76</v>
      </c>
      <c r="D5781" s="130" t="s">
        <v>316</v>
      </c>
      <c r="E5781" s="131">
        <v>18</v>
      </c>
    </row>
    <row r="5782" spans="1:5">
      <c r="A5782" t="str">
        <f>VLOOKUP(C5782,Nomen2!$A$1:$E$34,2,0)</f>
        <v>SEINE-MARITIME</v>
      </c>
      <c r="B5782">
        <f>VLOOKUP(C5782,Nomen2!$A$1:$E$34,3,0)</f>
        <v>0</v>
      </c>
      <c r="C5782" s="131">
        <v>76</v>
      </c>
      <c r="D5782" s="130" t="s">
        <v>290</v>
      </c>
      <c r="E5782" s="131">
        <v>18</v>
      </c>
    </row>
    <row r="5783" spans="1:5">
      <c r="A5783" t="str">
        <f>VLOOKUP(C5783,Nomen2!$A$1:$E$34,2,0)</f>
        <v>SEINE-MARITIME</v>
      </c>
      <c r="B5783">
        <f>VLOOKUP(C5783,Nomen2!$A$1:$E$34,3,0)</f>
        <v>0</v>
      </c>
      <c r="C5783" s="131">
        <v>76</v>
      </c>
      <c r="D5783" s="130" t="s">
        <v>310</v>
      </c>
      <c r="E5783" s="131">
        <v>18</v>
      </c>
    </row>
    <row r="5784" spans="1:5">
      <c r="A5784" t="str">
        <f>VLOOKUP(C5784,Nomen2!$A$1:$E$34,2,0)</f>
        <v>SEINE-MARITIME</v>
      </c>
      <c r="B5784">
        <f>VLOOKUP(C5784,Nomen2!$A$1:$E$34,3,0)</f>
        <v>0</v>
      </c>
      <c r="C5784" s="131">
        <v>76</v>
      </c>
      <c r="D5784" s="130" t="s">
        <v>276</v>
      </c>
      <c r="E5784" s="131">
        <v>17</v>
      </c>
    </row>
    <row r="5785" spans="1:5">
      <c r="A5785" t="str">
        <f>VLOOKUP(C5785,Nomen2!$A$1:$E$34,2,0)</f>
        <v>SEINE-MARITIME</v>
      </c>
      <c r="B5785">
        <f>VLOOKUP(C5785,Nomen2!$A$1:$E$34,3,0)</f>
        <v>0</v>
      </c>
      <c r="C5785" s="131">
        <v>76</v>
      </c>
      <c r="D5785" s="130" t="s">
        <v>263</v>
      </c>
      <c r="E5785" s="131">
        <v>17</v>
      </c>
    </row>
    <row r="5786" spans="1:5">
      <c r="A5786" t="str">
        <f>VLOOKUP(C5786,Nomen2!$A$1:$E$34,2,0)</f>
        <v>SEINE-MARITIME</v>
      </c>
      <c r="B5786">
        <f>VLOOKUP(C5786,Nomen2!$A$1:$E$34,3,0)</f>
        <v>0</v>
      </c>
      <c r="C5786" s="131">
        <v>76</v>
      </c>
      <c r="D5786" s="130" t="s">
        <v>347</v>
      </c>
      <c r="E5786" s="131">
        <v>17</v>
      </c>
    </row>
    <row r="5787" spans="1:5">
      <c r="A5787" t="str">
        <f>VLOOKUP(C5787,Nomen2!$A$1:$E$34,2,0)</f>
        <v>SEINE-MARITIME</v>
      </c>
      <c r="B5787">
        <f>VLOOKUP(C5787,Nomen2!$A$1:$E$34,3,0)</f>
        <v>0</v>
      </c>
      <c r="C5787" s="131">
        <v>76</v>
      </c>
      <c r="D5787" s="130" t="s">
        <v>278</v>
      </c>
      <c r="E5787" s="131">
        <v>17</v>
      </c>
    </row>
    <row r="5788" spans="1:5">
      <c r="A5788" t="str">
        <f>VLOOKUP(C5788,Nomen2!$A$1:$E$34,2,0)</f>
        <v>SEINE-MARITIME</v>
      </c>
      <c r="B5788">
        <f>VLOOKUP(C5788,Nomen2!$A$1:$E$34,3,0)</f>
        <v>0</v>
      </c>
      <c r="C5788" s="131">
        <v>76</v>
      </c>
      <c r="D5788" s="130" t="s">
        <v>267</v>
      </c>
      <c r="E5788" s="131">
        <v>17</v>
      </c>
    </row>
    <row r="5789" spans="1:5">
      <c r="A5789" t="str">
        <f>VLOOKUP(C5789,Nomen2!$A$1:$E$34,2,0)</f>
        <v>SEINE-MARITIME</v>
      </c>
      <c r="B5789">
        <f>VLOOKUP(C5789,Nomen2!$A$1:$E$34,3,0)</f>
        <v>0</v>
      </c>
      <c r="C5789" s="131">
        <v>76</v>
      </c>
      <c r="D5789" s="130" t="s">
        <v>392</v>
      </c>
      <c r="E5789" s="131">
        <v>17</v>
      </c>
    </row>
    <row r="5790" spans="1:5">
      <c r="A5790" t="str">
        <f>VLOOKUP(C5790,Nomen2!$A$1:$E$34,2,0)</f>
        <v>SEINE-MARITIME</v>
      </c>
      <c r="B5790">
        <f>VLOOKUP(C5790,Nomen2!$A$1:$E$34,3,0)</f>
        <v>0</v>
      </c>
      <c r="C5790" s="131">
        <v>76</v>
      </c>
      <c r="D5790" s="130" t="s">
        <v>362</v>
      </c>
      <c r="E5790" s="131">
        <v>17</v>
      </c>
    </row>
    <row r="5791" spans="1:5">
      <c r="A5791" t="str">
        <f>VLOOKUP(C5791,Nomen2!$A$1:$E$34,2,0)</f>
        <v>SEINE-MARITIME</v>
      </c>
      <c r="B5791">
        <f>VLOOKUP(C5791,Nomen2!$A$1:$E$34,3,0)</f>
        <v>0</v>
      </c>
      <c r="C5791" s="131">
        <v>76</v>
      </c>
      <c r="D5791" s="130" t="s">
        <v>292</v>
      </c>
      <c r="E5791" s="131">
        <v>16</v>
      </c>
    </row>
    <row r="5792" spans="1:5">
      <c r="A5792" t="str">
        <f>VLOOKUP(C5792,Nomen2!$A$1:$E$34,2,0)</f>
        <v>SEINE-MARITIME</v>
      </c>
      <c r="B5792">
        <f>VLOOKUP(C5792,Nomen2!$A$1:$E$34,3,0)</f>
        <v>0</v>
      </c>
      <c r="C5792" s="131">
        <v>76</v>
      </c>
      <c r="D5792" s="130" t="s">
        <v>232</v>
      </c>
      <c r="E5792" s="131">
        <v>15</v>
      </c>
    </row>
    <row r="5793" spans="1:5">
      <c r="A5793" t="str">
        <f>VLOOKUP(C5793,Nomen2!$A$1:$E$34,2,0)</f>
        <v>SEINE-MARITIME</v>
      </c>
      <c r="B5793">
        <f>VLOOKUP(C5793,Nomen2!$A$1:$E$34,3,0)</f>
        <v>0</v>
      </c>
      <c r="C5793" s="131">
        <v>76</v>
      </c>
      <c r="D5793" s="130" t="s">
        <v>493</v>
      </c>
      <c r="E5793" s="131">
        <v>15</v>
      </c>
    </row>
    <row r="5794" spans="1:5">
      <c r="A5794" t="str">
        <f>VLOOKUP(C5794,Nomen2!$A$1:$E$34,2,0)</f>
        <v>SEINE-MARITIME</v>
      </c>
      <c r="B5794">
        <f>VLOOKUP(C5794,Nomen2!$A$1:$E$34,3,0)</f>
        <v>0</v>
      </c>
      <c r="C5794" s="131">
        <v>76</v>
      </c>
      <c r="D5794" s="130" t="s">
        <v>234</v>
      </c>
      <c r="E5794" s="131">
        <v>15</v>
      </c>
    </row>
    <row r="5795" spans="1:5">
      <c r="A5795" t="str">
        <f>VLOOKUP(C5795,Nomen2!$A$1:$E$34,2,0)</f>
        <v>SEINE-MARITIME</v>
      </c>
      <c r="B5795">
        <f>VLOOKUP(C5795,Nomen2!$A$1:$E$34,3,0)</f>
        <v>0</v>
      </c>
      <c r="C5795" s="131">
        <v>76</v>
      </c>
      <c r="D5795" s="130" t="s">
        <v>236</v>
      </c>
      <c r="E5795" s="131">
        <v>15</v>
      </c>
    </row>
    <row r="5796" spans="1:5">
      <c r="A5796" t="str">
        <f>VLOOKUP(C5796,Nomen2!$A$1:$E$34,2,0)</f>
        <v>SEINE-MARITIME</v>
      </c>
      <c r="B5796">
        <f>VLOOKUP(C5796,Nomen2!$A$1:$E$34,3,0)</f>
        <v>0</v>
      </c>
      <c r="C5796" s="131">
        <v>76</v>
      </c>
      <c r="D5796" s="130" t="s">
        <v>279</v>
      </c>
      <c r="E5796" s="131">
        <v>15</v>
      </c>
    </row>
    <row r="5797" spans="1:5">
      <c r="A5797" t="str">
        <f>VLOOKUP(C5797,Nomen2!$A$1:$E$34,2,0)</f>
        <v>SEINE-MARITIME</v>
      </c>
      <c r="B5797">
        <f>VLOOKUP(C5797,Nomen2!$A$1:$E$34,3,0)</f>
        <v>0</v>
      </c>
      <c r="C5797" s="131">
        <v>76</v>
      </c>
      <c r="D5797" s="130" t="s">
        <v>460</v>
      </c>
      <c r="E5797" s="131">
        <v>15</v>
      </c>
    </row>
    <row r="5798" spans="1:5">
      <c r="A5798" t="str">
        <f>VLOOKUP(C5798,Nomen2!$A$1:$E$34,2,0)</f>
        <v>SEINE-MARITIME</v>
      </c>
      <c r="B5798">
        <f>VLOOKUP(C5798,Nomen2!$A$1:$E$34,3,0)</f>
        <v>0</v>
      </c>
      <c r="C5798" s="131">
        <v>76</v>
      </c>
      <c r="D5798" s="130" t="s">
        <v>324</v>
      </c>
      <c r="E5798" s="131">
        <v>15</v>
      </c>
    </row>
    <row r="5799" spans="1:5">
      <c r="A5799" t="str">
        <f>VLOOKUP(C5799,Nomen2!$A$1:$E$34,2,0)</f>
        <v>SEINE-MARITIME</v>
      </c>
      <c r="B5799">
        <f>VLOOKUP(C5799,Nomen2!$A$1:$E$34,3,0)</f>
        <v>0</v>
      </c>
      <c r="C5799" s="131">
        <v>76</v>
      </c>
      <c r="D5799" s="130" t="s">
        <v>300</v>
      </c>
      <c r="E5799" s="131">
        <v>14</v>
      </c>
    </row>
    <row r="5800" spans="1:5">
      <c r="A5800" t="str">
        <f>VLOOKUP(C5800,Nomen2!$A$1:$E$34,2,0)</f>
        <v>SEINE-MARITIME</v>
      </c>
      <c r="B5800">
        <f>VLOOKUP(C5800,Nomen2!$A$1:$E$34,3,0)</f>
        <v>0</v>
      </c>
      <c r="C5800" s="131">
        <v>76</v>
      </c>
      <c r="D5800" s="130" t="s">
        <v>214</v>
      </c>
      <c r="E5800" s="131">
        <v>13</v>
      </c>
    </row>
    <row r="5801" spans="1:5">
      <c r="A5801" t="str">
        <f>VLOOKUP(C5801,Nomen2!$A$1:$E$34,2,0)</f>
        <v>SEINE-MARITIME</v>
      </c>
      <c r="B5801">
        <f>VLOOKUP(C5801,Nomen2!$A$1:$E$34,3,0)</f>
        <v>0</v>
      </c>
      <c r="C5801" s="131">
        <v>76</v>
      </c>
      <c r="D5801" s="130" t="s">
        <v>246</v>
      </c>
      <c r="E5801" s="131">
        <v>13</v>
      </c>
    </row>
    <row r="5802" spans="1:5">
      <c r="A5802" t="str">
        <f>VLOOKUP(C5802,Nomen2!$A$1:$E$34,2,0)</f>
        <v>SEINE-MARITIME</v>
      </c>
      <c r="B5802">
        <f>VLOOKUP(C5802,Nomen2!$A$1:$E$34,3,0)</f>
        <v>0</v>
      </c>
      <c r="C5802" s="131">
        <v>76</v>
      </c>
      <c r="D5802" s="130" t="s">
        <v>407</v>
      </c>
      <c r="E5802" s="131">
        <v>13</v>
      </c>
    </row>
    <row r="5803" spans="1:5">
      <c r="A5803" t="str">
        <f>VLOOKUP(C5803,Nomen2!$A$1:$E$34,2,0)</f>
        <v>SEINE-MARITIME</v>
      </c>
      <c r="B5803">
        <f>VLOOKUP(C5803,Nomen2!$A$1:$E$34,3,0)</f>
        <v>0</v>
      </c>
      <c r="C5803" s="131">
        <v>76</v>
      </c>
      <c r="D5803" s="130" t="s">
        <v>242</v>
      </c>
      <c r="E5803" s="131">
        <v>13</v>
      </c>
    </row>
    <row r="5804" spans="1:5">
      <c r="A5804" t="str">
        <f>VLOOKUP(C5804,Nomen2!$A$1:$E$34,2,0)</f>
        <v>SEINE-MARITIME</v>
      </c>
      <c r="B5804">
        <f>VLOOKUP(C5804,Nomen2!$A$1:$E$34,3,0)</f>
        <v>0</v>
      </c>
      <c r="C5804" s="131">
        <v>76</v>
      </c>
      <c r="D5804" s="130" t="s">
        <v>266</v>
      </c>
      <c r="E5804" s="131">
        <v>13</v>
      </c>
    </row>
    <row r="5805" spans="1:5">
      <c r="A5805" t="str">
        <f>VLOOKUP(C5805,Nomen2!$A$1:$E$34,2,0)</f>
        <v>SEINE-MARITIME</v>
      </c>
      <c r="B5805">
        <f>VLOOKUP(C5805,Nomen2!$A$1:$E$34,3,0)</f>
        <v>0</v>
      </c>
      <c r="C5805" s="131">
        <v>76</v>
      </c>
      <c r="D5805" s="130" t="s">
        <v>303</v>
      </c>
      <c r="E5805" s="131">
        <v>13</v>
      </c>
    </row>
    <row r="5806" spans="1:5">
      <c r="A5806" t="str">
        <f>VLOOKUP(C5806,Nomen2!$A$1:$E$34,2,0)</f>
        <v>SEINE-MARITIME</v>
      </c>
      <c r="B5806">
        <f>VLOOKUP(C5806,Nomen2!$A$1:$E$34,3,0)</f>
        <v>0</v>
      </c>
      <c r="C5806" s="131">
        <v>76</v>
      </c>
      <c r="D5806" s="130" t="s">
        <v>306</v>
      </c>
      <c r="E5806" s="131">
        <v>12</v>
      </c>
    </row>
    <row r="5807" spans="1:5">
      <c r="A5807" t="str">
        <f>VLOOKUP(C5807,Nomen2!$A$1:$E$34,2,0)</f>
        <v>SEINE-MARITIME</v>
      </c>
      <c r="B5807">
        <f>VLOOKUP(C5807,Nomen2!$A$1:$E$34,3,0)</f>
        <v>0</v>
      </c>
      <c r="C5807" s="131">
        <v>76</v>
      </c>
      <c r="D5807" s="130" t="s">
        <v>237</v>
      </c>
      <c r="E5807" s="131">
        <v>11</v>
      </c>
    </row>
    <row r="5808" spans="1:5">
      <c r="A5808" t="str">
        <f>VLOOKUP(C5808,Nomen2!$A$1:$E$34,2,0)</f>
        <v>SEINE-MARITIME</v>
      </c>
      <c r="B5808">
        <f>VLOOKUP(C5808,Nomen2!$A$1:$E$34,3,0)</f>
        <v>0</v>
      </c>
      <c r="C5808" s="131">
        <v>76</v>
      </c>
      <c r="D5808" s="130" t="s">
        <v>369</v>
      </c>
      <c r="E5808" s="131">
        <v>11</v>
      </c>
    </row>
    <row r="5809" spans="1:5">
      <c r="A5809" t="str">
        <f>VLOOKUP(C5809,Nomen2!$A$1:$E$34,2,0)</f>
        <v>SEINE-MARITIME</v>
      </c>
      <c r="B5809">
        <f>VLOOKUP(C5809,Nomen2!$A$1:$E$34,3,0)</f>
        <v>0</v>
      </c>
      <c r="C5809" s="131">
        <v>76</v>
      </c>
      <c r="D5809" s="130" t="s">
        <v>496</v>
      </c>
      <c r="E5809" s="131">
        <v>11</v>
      </c>
    </row>
    <row r="5810" spans="1:5">
      <c r="A5810" t="str">
        <f>VLOOKUP(C5810,Nomen2!$A$1:$E$34,2,0)</f>
        <v>SEINE-MARITIME</v>
      </c>
      <c r="B5810">
        <f>VLOOKUP(C5810,Nomen2!$A$1:$E$34,3,0)</f>
        <v>0</v>
      </c>
      <c r="C5810" s="131">
        <v>76</v>
      </c>
      <c r="D5810" s="130" t="s">
        <v>500</v>
      </c>
      <c r="E5810" s="131">
        <v>11</v>
      </c>
    </row>
    <row r="5811" spans="1:5">
      <c r="A5811" t="str">
        <f>VLOOKUP(C5811,Nomen2!$A$1:$E$34,2,0)</f>
        <v>SEINE-MARITIME</v>
      </c>
      <c r="B5811">
        <f>VLOOKUP(C5811,Nomen2!$A$1:$E$34,3,0)</f>
        <v>0</v>
      </c>
      <c r="C5811" s="131">
        <v>76</v>
      </c>
      <c r="D5811" s="130" t="s">
        <v>315</v>
      </c>
      <c r="E5811" s="131">
        <v>11</v>
      </c>
    </row>
    <row r="5812" spans="1:5">
      <c r="A5812" t="str">
        <f>VLOOKUP(C5812,Nomen2!$A$1:$E$34,2,0)</f>
        <v>SEINE-MARITIME</v>
      </c>
      <c r="B5812">
        <f>VLOOKUP(C5812,Nomen2!$A$1:$E$34,3,0)</f>
        <v>0</v>
      </c>
      <c r="C5812" s="131">
        <v>76</v>
      </c>
      <c r="D5812" s="130" t="s">
        <v>299</v>
      </c>
      <c r="E5812" s="131">
        <v>11</v>
      </c>
    </row>
    <row r="5813" spans="1:5">
      <c r="A5813" t="str">
        <f>VLOOKUP(C5813,Nomen2!$A$1:$E$34,2,0)</f>
        <v>SEINE-MARITIME</v>
      </c>
      <c r="B5813">
        <f>VLOOKUP(C5813,Nomen2!$A$1:$E$34,3,0)</f>
        <v>0</v>
      </c>
      <c r="C5813" s="131">
        <v>76</v>
      </c>
      <c r="D5813" s="130" t="s">
        <v>272</v>
      </c>
      <c r="E5813" s="131">
        <v>11</v>
      </c>
    </row>
    <row r="5814" spans="1:5">
      <c r="A5814" t="str">
        <f>VLOOKUP(C5814,Nomen2!$A$1:$E$34,2,0)</f>
        <v>SEINE-MARITIME</v>
      </c>
      <c r="B5814">
        <f>VLOOKUP(C5814,Nomen2!$A$1:$E$34,3,0)</f>
        <v>0</v>
      </c>
      <c r="C5814" s="131">
        <v>76</v>
      </c>
      <c r="D5814" s="130" t="s">
        <v>286</v>
      </c>
      <c r="E5814" s="131">
        <v>11</v>
      </c>
    </row>
    <row r="5815" spans="1:5">
      <c r="A5815" t="str">
        <f>VLOOKUP(C5815,Nomen2!$A$1:$E$34,2,0)</f>
        <v>SEINE-MARITIME</v>
      </c>
      <c r="B5815">
        <f>VLOOKUP(C5815,Nomen2!$A$1:$E$34,3,0)</f>
        <v>0</v>
      </c>
      <c r="C5815" s="131">
        <v>76</v>
      </c>
      <c r="D5815" s="130" t="s">
        <v>283</v>
      </c>
      <c r="E5815" s="131">
        <v>11</v>
      </c>
    </row>
    <row r="5816" spans="1:5">
      <c r="A5816" t="str">
        <f>VLOOKUP(C5816,Nomen2!$A$1:$E$34,2,0)</f>
        <v>SEINE-MARITIME</v>
      </c>
      <c r="B5816">
        <f>VLOOKUP(C5816,Nomen2!$A$1:$E$34,3,0)</f>
        <v>0</v>
      </c>
      <c r="C5816" s="131">
        <v>76</v>
      </c>
      <c r="D5816" s="130" t="s">
        <v>269</v>
      </c>
      <c r="E5816" s="131">
        <v>10</v>
      </c>
    </row>
    <row r="5817" spans="1:5">
      <c r="A5817" t="str">
        <f>VLOOKUP(C5817,Nomen2!$A$1:$E$34,2,0)</f>
        <v>SEINE-MARITIME</v>
      </c>
      <c r="B5817">
        <f>VLOOKUP(C5817,Nomen2!$A$1:$E$34,3,0)</f>
        <v>0</v>
      </c>
      <c r="C5817" s="131">
        <v>76</v>
      </c>
      <c r="D5817" s="130" t="s">
        <v>245</v>
      </c>
      <c r="E5817" s="131">
        <v>10</v>
      </c>
    </row>
    <row r="5818" spans="1:5">
      <c r="A5818" t="str">
        <f>VLOOKUP(C5818,Nomen2!$A$1:$E$34,2,0)</f>
        <v>SEINE-MARITIME</v>
      </c>
      <c r="B5818">
        <f>VLOOKUP(C5818,Nomen2!$A$1:$E$34,3,0)</f>
        <v>0</v>
      </c>
      <c r="C5818" s="131">
        <v>76</v>
      </c>
      <c r="D5818" s="130" t="s">
        <v>225</v>
      </c>
      <c r="E5818" s="131">
        <v>10</v>
      </c>
    </row>
    <row r="5819" spans="1:5">
      <c r="A5819" t="str">
        <f>VLOOKUP(C5819,Nomen2!$A$1:$E$34,2,0)</f>
        <v>SEINE-MARITIME</v>
      </c>
      <c r="B5819">
        <f>VLOOKUP(C5819,Nomen2!$A$1:$E$34,3,0)</f>
        <v>0</v>
      </c>
      <c r="C5819" s="131">
        <v>76</v>
      </c>
      <c r="D5819" s="130" t="s">
        <v>376</v>
      </c>
      <c r="E5819" s="131">
        <v>10</v>
      </c>
    </row>
    <row r="5820" spans="1:5">
      <c r="A5820" t="str">
        <f>VLOOKUP(C5820,Nomen2!$A$1:$E$34,2,0)</f>
        <v>SEINE-MARITIME</v>
      </c>
      <c r="B5820">
        <f>VLOOKUP(C5820,Nomen2!$A$1:$E$34,3,0)</f>
        <v>0</v>
      </c>
      <c r="C5820" s="131">
        <v>76</v>
      </c>
      <c r="D5820" s="130" t="s">
        <v>422</v>
      </c>
      <c r="E5820" s="131">
        <v>10</v>
      </c>
    </row>
    <row r="5821" spans="1:5">
      <c r="A5821" t="str">
        <f>VLOOKUP(C5821,Nomen2!$A$1:$E$34,2,0)</f>
        <v>SEINE-MARITIME</v>
      </c>
      <c r="B5821">
        <f>VLOOKUP(C5821,Nomen2!$A$1:$E$34,3,0)</f>
        <v>0</v>
      </c>
      <c r="C5821" s="131">
        <v>76</v>
      </c>
      <c r="D5821" s="130" t="s">
        <v>258</v>
      </c>
      <c r="E5821" s="131">
        <v>9</v>
      </c>
    </row>
    <row r="5822" spans="1:5">
      <c r="A5822" t="str">
        <f>VLOOKUP(C5822,Nomen2!$A$1:$E$34,2,0)</f>
        <v>SEINE-MARITIME</v>
      </c>
      <c r="B5822">
        <f>VLOOKUP(C5822,Nomen2!$A$1:$E$34,3,0)</f>
        <v>0</v>
      </c>
      <c r="C5822" s="131">
        <v>76</v>
      </c>
      <c r="D5822" s="130" t="s">
        <v>400</v>
      </c>
      <c r="E5822" s="131">
        <v>9</v>
      </c>
    </row>
    <row r="5823" spans="1:5">
      <c r="A5823" t="str">
        <f>VLOOKUP(C5823,Nomen2!$A$1:$E$34,2,0)</f>
        <v>SEINE-MARITIME</v>
      </c>
      <c r="B5823">
        <f>VLOOKUP(C5823,Nomen2!$A$1:$E$34,3,0)</f>
        <v>0</v>
      </c>
      <c r="C5823" s="131">
        <v>76</v>
      </c>
      <c r="D5823" s="130" t="s">
        <v>293</v>
      </c>
      <c r="E5823" s="131">
        <v>9</v>
      </c>
    </row>
    <row r="5824" spans="1:5">
      <c r="A5824" t="str">
        <f>VLOOKUP(C5824,Nomen2!$A$1:$E$34,2,0)</f>
        <v>SEINE-MARITIME</v>
      </c>
      <c r="B5824">
        <f>VLOOKUP(C5824,Nomen2!$A$1:$E$34,3,0)</f>
        <v>0</v>
      </c>
      <c r="C5824" s="131">
        <v>76</v>
      </c>
      <c r="D5824" s="130" t="s">
        <v>285</v>
      </c>
      <c r="E5824" s="131">
        <v>9</v>
      </c>
    </row>
    <row r="5825" spans="1:5">
      <c r="A5825" t="str">
        <f>VLOOKUP(C5825,Nomen2!$A$1:$E$34,2,0)</f>
        <v>SEINE-MARITIME</v>
      </c>
      <c r="B5825">
        <f>VLOOKUP(C5825,Nomen2!$A$1:$E$34,3,0)</f>
        <v>0</v>
      </c>
      <c r="C5825" s="131">
        <v>76</v>
      </c>
      <c r="D5825" s="130" t="s">
        <v>344</v>
      </c>
      <c r="E5825" s="131">
        <v>9</v>
      </c>
    </row>
    <row r="5826" spans="1:5">
      <c r="A5826" t="str">
        <f>VLOOKUP(C5826,Nomen2!$A$1:$E$34,2,0)</f>
        <v>SEINE-MARITIME</v>
      </c>
      <c r="B5826">
        <f>VLOOKUP(C5826,Nomen2!$A$1:$E$34,3,0)</f>
        <v>0</v>
      </c>
      <c r="C5826" s="131">
        <v>76</v>
      </c>
      <c r="D5826" s="130" t="s">
        <v>259</v>
      </c>
      <c r="E5826" s="131">
        <v>9</v>
      </c>
    </row>
    <row r="5827" spans="1:5">
      <c r="A5827" t="str">
        <f>VLOOKUP(C5827,Nomen2!$A$1:$E$34,2,0)</f>
        <v>SEINE-MARITIME</v>
      </c>
      <c r="B5827">
        <f>VLOOKUP(C5827,Nomen2!$A$1:$E$34,3,0)</f>
        <v>0</v>
      </c>
      <c r="C5827" s="131">
        <v>76</v>
      </c>
      <c r="D5827" s="130" t="s">
        <v>235</v>
      </c>
      <c r="E5827" s="131">
        <v>9</v>
      </c>
    </row>
    <row r="5828" spans="1:5">
      <c r="A5828" t="str">
        <f>VLOOKUP(C5828,Nomen2!$A$1:$E$34,2,0)</f>
        <v>SEINE-MARITIME</v>
      </c>
      <c r="B5828">
        <f>VLOOKUP(C5828,Nomen2!$A$1:$E$34,3,0)</f>
        <v>0</v>
      </c>
      <c r="C5828" s="131">
        <v>76</v>
      </c>
      <c r="D5828" s="130" t="s">
        <v>445</v>
      </c>
      <c r="E5828" s="131">
        <v>9</v>
      </c>
    </row>
    <row r="5829" spans="1:5">
      <c r="A5829" t="str">
        <f>VLOOKUP(C5829,Nomen2!$A$1:$E$34,2,0)</f>
        <v>SEINE-MARITIME</v>
      </c>
      <c r="B5829">
        <f>VLOOKUP(C5829,Nomen2!$A$1:$E$34,3,0)</f>
        <v>0</v>
      </c>
      <c r="C5829" s="131">
        <v>76</v>
      </c>
      <c r="D5829" s="130" t="s">
        <v>281</v>
      </c>
      <c r="E5829" s="131">
        <v>9</v>
      </c>
    </row>
    <row r="5830" spans="1:5">
      <c r="A5830" t="str">
        <f>VLOOKUP(C5830,Nomen2!$A$1:$E$34,2,0)</f>
        <v>SEINE-MARITIME</v>
      </c>
      <c r="B5830">
        <f>VLOOKUP(C5830,Nomen2!$A$1:$E$34,3,0)</f>
        <v>0</v>
      </c>
      <c r="C5830" s="131">
        <v>76</v>
      </c>
      <c r="D5830" s="130" t="s">
        <v>282</v>
      </c>
      <c r="E5830" s="131">
        <v>9</v>
      </c>
    </row>
    <row r="5831" spans="1:5">
      <c r="A5831" t="str">
        <f>VLOOKUP(C5831,Nomen2!$A$1:$E$34,2,0)</f>
        <v>SEINE-MARITIME</v>
      </c>
      <c r="B5831">
        <f>VLOOKUP(C5831,Nomen2!$A$1:$E$34,3,0)</f>
        <v>0</v>
      </c>
      <c r="C5831" s="131">
        <v>76</v>
      </c>
      <c r="D5831" s="130" t="s">
        <v>411</v>
      </c>
      <c r="E5831" s="131">
        <v>9</v>
      </c>
    </row>
    <row r="5832" spans="1:5">
      <c r="A5832" t="str">
        <f>VLOOKUP(C5832,Nomen2!$A$1:$E$34,2,0)</f>
        <v>SEINE-MARITIME</v>
      </c>
      <c r="B5832">
        <f>VLOOKUP(C5832,Nomen2!$A$1:$E$34,3,0)</f>
        <v>0</v>
      </c>
      <c r="C5832" s="131">
        <v>76</v>
      </c>
      <c r="D5832" s="130" t="s">
        <v>384</v>
      </c>
      <c r="E5832" s="131">
        <v>9</v>
      </c>
    </row>
    <row r="5833" spans="1:5">
      <c r="A5833" t="str">
        <f>VLOOKUP(C5833,Nomen2!$A$1:$E$34,2,0)</f>
        <v>SEINE-MARITIME</v>
      </c>
      <c r="B5833">
        <f>VLOOKUP(C5833,Nomen2!$A$1:$E$34,3,0)</f>
        <v>0</v>
      </c>
      <c r="C5833" s="131">
        <v>76</v>
      </c>
      <c r="D5833" s="130" t="s">
        <v>361</v>
      </c>
      <c r="E5833" s="131">
        <v>9</v>
      </c>
    </row>
    <row r="5834" spans="1:5">
      <c r="A5834" t="str">
        <f>VLOOKUP(C5834,Nomen2!$A$1:$E$34,2,0)</f>
        <v>SEINE-MARITIME</v>
      </c>
      <c r="B5834">
        <f>VLOOKUP(C5834,Nomen2!$A$1:$E$34,3,0)</f>
        <v>0</v>
      </c>
      <c r="C5834" s="131">
        <v>76</v>
      </c>
      <c r="D5834" s="130" t="s">
        <v>342</v>
      </c>
      <c r="E5834" s="131">
        <v>8</v>
      </c>
    </row>
    <row r="5835" spans="1:5">
      <c r="A5835" t="str">
        <f>VLOOKUP(C5835,Nomen2!$A$1:$E$34,2,0)</f>
        <v>SEINE-MARITIME</v>
      </c>
      <c r="B5835">
        <f>VLOOKUP(C5835,Nomen2!$A$1:$E$34,3,0)</f>
        <v>0</v>
      </c>
      <c r="C5835" s="131">
        <v>76</v>
      </c>
      <c r="D5835" s="130" t="s">
        <v>343</v>
      </c>
      <c r="E5835" s="131">
        <v>8</v>
      </c>
    </row>
    <row r="5836" spans="1:5">
      <c r="A5836" t="str">
        <f>VLOOKUP(C5836,Nomen2!$A$1:$E$34,2,0)</f>
        <v>SEINE-MARITIME</v>
      </c>
      <c r="B5836">
        <f>VLOOKUP(C5836,Nomen2!$A$1:$E$34,3,0)</f>
        <v>0</v>
      </c>
      <c r="C5836" s="131">
        <v>76</v>
      </c>
      <c r="D5836" s="130" t="s">
        <v>270</v>
      </c>
      <c r="E5836" s="131">
        <v>8</v>
      </c>
    </row>
    <row r="5837" spans="1:5">
      <c r="A5837" t="str">
        <f>VLOOKUP(C5837,Nomen2!$A$1:$E$34,2,0)</f>
        <v>SEINE-MARITIME</v>
      </c>
      <c r="B5837">
        <f>VLOOKUP(C5837,Nomen2!$A$1:$E$34,3,0)</f>
        <v>0</v>
      </c>
      <c r="C5837" s="131">
        <v>76</v>
      </c>
      <c r="D5837" s="130" t="s">
        <v>437</v>
      </c>
      <c r="E5837" s="131">
        <v>8</v>
      </c>
    </row>
    <row r="5838" spans="1:5">
      <c r="A5838" t="str">
        <f>VLOOKUP(C5838,Nomen2!$A$1:$E$34,2,0)</f>
        <v>SEINE-MARITIME</v>
      </c>
      <c r="B5838">
        <f>VLOOKUP(C5838,Nomen2!$A$1:$E$34,3,0)</f>
        <v>0</v>
      </c>
      <c r="C5838" s="131">
        <v>76</v>
      </c>
      <c r="D5838" s="130" t="s">
        <v>277</v>
      </c>
      <c r="E5838" s="131">
        <v>8</v>
      </c>
    </row>
    <row r="5839" spans="1:5">
      <c r="A5839" t="str">
        <f>VLOOKUP(C5839,Nomen2!$A$1:$E$34,2,0)</f>
        <v>SEINE-MARITIME</v>
      </c>
      <c r="B5839">
        <f>VLOOKUP(C5839,Nomen2!$A$1:$E$34,3,0)</f>
        <v>0</v>
      </c>
      <c r="C5839" s="131">
        <v>76</v>
      </c>
      <c r="D5839" s="130" t="s">
        <v>379</v>
      </c>
      <c r="E5839" s="131">
        <v>8</v>
      </c>
    </row>
    <row r="5840" spans="1:5">
      <c r="A5840" t="str">
        <f>VLOOKUP(C5840,Nomen2!$A$1:$E$34,2,0)</f>
        <v>SEINE-MARITIME</v>
      </c>
      <c r="B5840">
        <f>VLOOKUP(C5840,Nomen2!$A$1:$E$34,3,0)</f>
        <v>0</v>
      </c>
      <c r="C5840" s="131">
        <v>76</v>
      </c>
      <c r="D5840" s="130" t="s">
        <v>476</v>
      </c>
      <c r="E5840" s="131">
        <v>7</v>
      </c>
    </row>
    <row r="5841" spans="1:5">
      <c r="A5841" t="str">
        <f>VLOOKUP(C5841,Nomen2!$A$1:$E$34,2,0)</f>
        <v>SEINE-MARITIME</v>
      </c>
      <c r="B5841">
        <f>VLOOKUP(C5841,Nomen2!$A$1:$E$34,3,0)</f>
        <v>0</v>
      </c>
      <c r="C5841" s="131">
        <v>76</v>
      </c>
      <c r="D5841" s="130" t="s">
        <v>571</v>
      </c>
      <c r="E5841" s="131">
        <v>7</v>
      </c>
    </row>
    <row r="5842" spans="1:5">
      <c r="A5842" t="str">
        <f>VLOOKUP(C5842,Nomen2!$A$1:$E$34,2,0)</f>
        <v>SEINE-MARITIME</v>
      </c>
      <c r="B5842">
        <f>VLOOKUP(C5842,Nomen2!$A$1:$E$34,3,0)</f>
        <v>0</v>
      </c>
      <c r="C5842" s="131">
        <v>76</v>
      </c>
      <c r="D5842" s="130" t="s">
        <v>327</v>
      </c>
      <c r="E5842" s="131">
        <v>7</v>
      </c>
    </row>
    <row r="5843" spans="1:5">
      <c r="A5843" t="str">
        <f>VLOOKUP(C5843,Nomen2!$A$1:$E$34,2,0)</f>
        <v>SEINE-MARITIME</v>
      </c>
      <c r="B5843">
        <f>VLOOKUP(C5843,Nomen2!$A$1:$E$34,3,0)</f>
        <v>0</v>
      </c>
      <c r="C5843" s="131">
        <v>76</v>
      </c>
      <c r="D5843" s="130" t="s">
        <v>328</v>
      </c>
      <c r="E5843" s="131">
        <v>7</v>
      </c>
    </row>
    <row r="5844" spans="1:5">
      <c r="A5844" t="str">
        <f>VLOOKUP(C5844,Nomen2!$A$1:$E$34,2,0)</f>
        <v>SEINE-MARITIME</v>
      </c>
      <c r="B5844">
        <f>VLOOKUP(C5844,Nomen2!$A$1:$E$34,3,0)</f>
        <v>0</v>
      </c>
      <c r="C5844" s="131">
        <v>76</v>
      </c>
      <c r="D5844" s="130" t="s">
        <v>322</v>
      </c>
      <c r="E5844" s="131">
        <v>7</v>
      </c>
    </row>
    <row r="5845" spans="1:5">
      <c r="A5845" t="str">
        <f>VLOOKUP(C5845,Nomen2!$A$1:$E$34,2,0)</f>
        <v>SEINE-MARITIME</v>
      </c>
      <c r="B5845">
        <f>VLOOKUP(C5845,Nomen2!$A$1:$E$34,3,0)</f>
        <v>0</v>
      </c>
      <c r="C5845" s="131">
        <v>76</v>
      </c>
      <c r="D5845" s="130" t="s">
        <v>436</v>
      </c>
      <c r="E5845" s="131">
        <v>7</v>
      </c>
    </row>
    <row r="5846" spans="1:5">
      <c r="A5846" t="str">
        <f>VLOOKUP(C5846,Nomen2!$A$1:$E$34,2,0)</f>
        <v>SEINE-MARITIME</v>
      </c>
      <c r="B5846">
        <f>VLOOKUP(C5846,Nomen2!$A$1:$E$34,3,0)</f>
        <v>0</v>
      </c>
      <c r="C5846" s="131">
        <v>76</v>
      </c>
      <c r="D5846" s="130" t="s">
        <v>331</v>
      </c>
      <c r="E5846" s="131">
        <v>7</v>
      </c>
    </row>
    <row r="5847" spans="1:5">
      <c r="A5847" t="str">
        <f>VLOOKUP(C5847,Nomen2!$A$1:$E$34,2,0)</f>
        <v>SEINE-MARITIME</v>
      </c>
      <c r="B5847">
        <f>VLOOKUP(C5847,Nomen2!$A$1:$E$34,3,0)</f>
        <v>0</v>
      </c>
      <c r="C5847" s="131">
        <v>76</v>
      </c>
      <c r="D5847" s="130" t="s">
        <v>294</v>
      </c>
      <c r="E5847" s="131">
        <v>7</v>
      </c>
    </row>
    <row r="5848" spans="1:5">
      <c r="A5848" t="str">
        <f>VLOOKUP(C5848,Nomen2!$A$1:$E$34,2,0)</f>
        <v>SEINE-MARITIME</v>
      </c>
      <c r="B5848">
        <f>VLOOKUP(C5848,Nomen2!$A$1:$E$34,3,0)</f>
        <v>0</v>
      </c>
      <c r="C5848" s="131">
        <v>76</v>
      </c>
      <c r="D5848" s="130" t="s">
        <v>271</v>
      </c>
      <c r="E5848" s="131">
        <v>7</v>
      </c>
    </row>
    <row r="5849" spans="1:5">
      <c r="A5849" t="str">
        <f>VLOOKUP(C5849,Nomen2!$A$1:$E$34,2,0)</f>
        <v>SEINE-MARITIME</v>
      </c>
      <c r="B5849">
        <f>VLOOKUP(C5849,Nomen2!$A$1:$E$34,3,0)</f>
        <v>0</v>
      </c>
      <c r="C5849" s="131">
        <v>76</v>
      </c>
      <c r="D5849" s="130" t="s">
        <v>227</v>
      </c>
      <c r="E5849" s="131">
        <v>7</v>
      </c>
    </row>
    <row r="5850" spans="1:5">
      <c r="A5850" t="str">
        <f>VLOOKUP(C5850,Nomen2!$A$1:$E$34,2,0)</f>
        <v>SEINE-MARITIME</v>
      </c>
      <c r="B5850">
        <f>VLOOKUP(C5850,Nomen2!$A$1:$E$34,3,0)</f>
        <v>0</v>
      </c>
      <c r="C5850" s="131">
        <v>76</v>
      </c>
      <c r="D5850" s="130" t="s">
        <v>444</v>
      </c>
      <c r="E5850" s="131">
        <v>7</v>
      </c>
    </row>
    <row r="5851" spans="1:5">
      <c r="A5851" t="str">
        <f>VLOOKUP(C5851,Nomen2!$A$1:$E$34,2,0)</f>
        <v>SEINE-MARITIME</v>
      </c>
      <c r="B5851">
        <f>VLOOKUP(C5851,Nomen2!$A$1:$E$34,3,0)</f>
        <v>0</v>
      </c>
      <c r="C5851" s="131">
        <v>76</v>
      </c>
      <c r="D5851" s="130" t="s">
        <v>377</v>
      </c>
      <c r="E5851" s="131">
        <v>7</v>
      </c>
    </row>
    <row r="5852" spans="1:5">
      <c r="A5852" t="str">
        <f>VLOOKUP(C5852,Nomen2!$A$1:$E$34,2,0)</f>
        <v>SEINE-MARITIME</v>
      </c>
      <c r="B5852">
        <f>VLOOKUP(C5852,Nomen2!$A$1:$E$34,3,0)</f>
        <v>0</v>
      </c>
      <c r="C5852" s="131">
        <v>76</v>
      </c>
      <c r="D5852" s="130" t="s">
        <v>307</v>
      </c>
      <c r="E5852" s="131">
        <v>7</v>
      </c>
    </row>
    <row r="5853" spans="1:5">
      <c r="A5853" t="str">
        <f>VLOOKUP(C5853,Nomen2!$A$1:$E$34,2,0)</f>
        <v>SEINE-MARITIME</v>
      </c>
      <c r="B5853">
        <f>VLOOKUP(C5853,Nomen2!$A$1:$E$34,3,0)</f>
        <v>0</v>
      </c>
      <c r="C5853" s="131">
        <v>76</v>
      </c>
      <c r="D5853" s="130" t="s">
        <v>317</v>
      </c>
      <c r="E5853" s="131">
        <v>7</v>
      </c>
    </row>
    <row r="5854" spans="1:5">
      <c r="A5854" t="str">
        <f>VLOOKUP(C5854,Nomen2!$A$1:$E$34,2,0)</f>
        <v>SEINE-MARITIME</v>
      </c>
      <c r="B5854">
        <f>VLOOKUP(C5854,Nomen2!$A$1:$E$34,3,0)</f>
        <v>0</v>
      </c>
      <c r="C5854" s="131">
        <v>76</v>
      </c>
      <c r="D5854" s="130" t="s">
        <v>308</v>
      </c>
      <c r="E5854" s="131">
        <v>7</v>
      </c>
    </row>
    <row r="5855" spans="1:5">
      <c r="A5855" t="str">
        <f>VLOOKUP(C5855,Nomen2!$A$1:$E$34,2,0)</f>
        <v>SEINE-MARITIME</v>
      </c>
      <c r="B5855">
        <f>VLOOKUP(C5855,Nomen2!$A$1:$E$34,3,0)</f>
        <v>0</v>
      </c>
      <c r="C5855" s="131">
        <v>76</v>
      </c>
      <c r="D5855" s="130" t="s">
        <v>305</v>
      </c>
      <c r="E5855" s="131">
        <v>7</v>
      </c>
    </row>
    <row r="5856" spans="1:5">
      <c r="A5856" t="str">
        <f>VLOOKUP(C5856,Nomen2!$A$1:$E$34,2,0)</f>
        <v>SEINE-MARITIME</v>
      </c>
      <c r="B5856">
        <f>VLOOKUP(C5856,Nomen2!$A$1:$E$34,3,0)</f>
        <v>0</v>
      </c>
      <c r="C5856" s="131">
        <v>76</v>
      </c>
      <c r="D5856" s="130" t="s">
        <v>424</v>
      </c>
      <c r="E5856" s="131">
        <v>6</v>
      </c>
    </row>
    <row r="5857" spans="1:5">
      <c r="A5857" t="str">
        <f>VLOOKUP(C5857,Nomen2!$A$1:$E$34,2,0)</f>
        <v>SEINE-MARITIME</v>
      </c>
      <c r="B5857">
        <f>VLOOKUP(C5857,Nomen2!$A$1:$E$34,3,0)</f>
        <v>0</v>
      </c>
      <c r="C5857" s="131">
        <v>76</v>
      </c>
      <c r="D5857" s="130" t="s">
        <v>340</v>
      </c>
      <c r="E5857" s="131">
        <v>6</v>
      </c>
    </row>
    <row r="5858" spans="1:5">
      <c r="A5858" t="str">
        <f>VLOOKUP(C5858,Nomen2!$A$1:$E$34,2,0)</f>
        <v>SEINE-MARITIME</v>
      </c>
      <c r="B5858">
        <f>VLOOKUP(C5858,Nomen2!$A$1:$E$34,3,0)</f>
        <v>0</v>
      </c>
      <c r="C5858" s="131">
        <v>76</v>
      </c>
      <c r="D5858" s="130" t="s">
        <v>427</v>
      </c>
      <c r="E5858" s="131">
        <v>6</v>
      </c>
    </row>
    <row r="5859" spans="1:5">
      <c r="A5859" t="str">
        <f>VLOOKUP(C5859,Nomen2!$A$1:$E$34,2,0)</f>
        <v>SEINE-MARITIME</v>
      </c>
      <c r="B5859">
        <f>VLOOKUP(C5859,Nomen2!$A$1:$E$34,3,0)</f>
        <v>0</v>
      </c>
      <c r="C5859" s="131">
        <v>76</v>
      </c>
      <c r="D5859" s="130" t="s">
        <v>367</v>
      </c>
      <c r="E5859" s="131">
        <v>6</v>
      </c>
    </row>
    <row r="5860" spans="1:5">
      <c r="A5860" t="str">
        <f>VLOOKUP(C5860,Nomen2!$A$1:$E$34,2,0)</f>
        <v>SEINE-MARITIME</v>
      </c>
      <c r="B5860">
        <f>VLOOKUP(C5860,Nomen2!$A$1:$E$34,3,0)</f>
        <v>0</v>
      </c>
      <c r="C5860" s="131">
        <v>76</v>
      </c>
      <c r="D5860" s="130" t="s">
        <v>368</v>
      </c>
      <c r="E5860" s="131">
        <v>6</v>
      </c>
    </row>
    <row r="5861" spans="1:5">
      <c r="A5861" t="str">
        <f>VLOOKUP(C5861,Nomen2!$A$1:$E$34,2,0)</f>
        <v>SEINE-MARITIME</v>
      </c>
      <c r="B5861">
        <f>VLOOKUP(C5861,Nomen2!$A$1:$E$34,3,0)</f>
        <v>0</v>
      </c>
      <c r="C5861" s="131">
        <v>76</v>
      </c>
      <c r="D5861" s="130" t="s">
        <v>312</v>
      </c>
      <c r="E5861" s="131">
        <v>6</v>
      </c>
    </row>
    <row r="5862" spans="1:5">
      <c r="A5862" t="str">
        <f>VLOOKUP(C5862,Nomen2!$A$1:$E$34,2,0)</f>
        <v>SEINE-MARITIME</v>
      </c>
      <c r="B5862">
        <f>VLOOKUP(C5862,Nomen2!$A$1:$E$34,3,0)</f>
        <v>0</v>
      </c>
      <c r="C5862" s="131">
        <v>76</v>
      </c>
      <c r="D5862" s="130" t="s">
        <v>239</v>
      </c>
      <c r="E5862" s="131">
        <v>6</v>
      </c>
    </row>
    <row r="5863" spans="1:5">
      <c r="A5863" t="str">
        <f>VLOOKUP(C5863,Nomen2!$A$1:$E$34,2,0)</f>
        <v>SEINE-MARITIME</v>
      </c>
      <c r="B5863">
        <f>VLOOKUP(C5863,Nomen2!$A$1:$E$34,3,0)</f>
        <v>0</v>
      </c>
      <c r="C5863" s="131">
        <v>76</v>
      </c>
      <c r="D5863" s="130" t="s">
        <v>330</v>
      </c>
      <c r="E5863" s="131">
        <v>6</v>
      </c>
    </row>
    <row r="5864" spans="1:5">
      <c r="A5864" t="str">
        <f>VLOOKUP(C5864,Nomen2!$A$1:$E$34,2,0)</f>
        <v>SEINE-MARITIME</v>
      </c>
      <c r="B5864">
        <f>VLOOKUP(C5864,Nomen2!$A$1:$E$34,3,0)</f>
        <v>0</v>
      </c>
      <c r="C5864" s="131">
        <v>76</v>
      </c>
      <c r="D5864" s="130" t="s">
        <v>372</v>
      </c>
      <c r="E5864" s="131">
        <v>6</v>
      </c>
    </row>
    <row r="5865" spans="1:5">
      <c r="A5865" t="str">
        <f>VLOOKUP(C5865,Nomen2!$A$1:$E$34,2,0)</f>
        <v>SEINE-MARITIME</v>
      </c>
      <c r="B5865">
        <f>VLOOKUP(C5865,Nomen2!$A$1:$E$34,3,0)</f>
        <v>0</v>
      </c>
      <c r="C5865" s="131">
        <v>76</v>
      </c>
      <c r="D5865" s="130" t="s">
        <v>458</v>
      </c>
      <c r="E5865" s="131">
        <v>6</v>
      </c>
    </row>
    <row r="5866" spans="1:5">
      <c r="A5866" t="str">
        <f>VLOOKUP(C5866,Nomen2!$A$1:$E$34,2,0)</f>
        <v>SEINE-MARITIME</v>
      </c>
      <c r="B5866">
        <f>VLOOKUP(C5866,Nomen2!$A$1:$E$34,3,0)</f>
        <v>0</v>
      </c>
      <c r="C5866" s="131">
        <v>76</v>
      </c>
      <c r="D5866" s="130" t="s">
        <v>320</v>
      </c>
      <c r="E5866" s="131">
        <v>6</v>
      </c>
    </row>
    <row r="5867" spans="1:5">
      <c r="A5867" t="str">
        <f>VLOOKUP(C5867,Nomen2!$A$1:$E$34,2,0)</f>
        <v>SEINE-MARITIME</v>
      </c>
      <c r="B5867">
        <f>VLOOKUP(C5867,Nomen2!$A$1:$E$34,3,0)</f>
        <v>0</v>
      </c>
      <c r="C5867" s="131">
        <v>76</v>
      </c>
      <c r="D5867" s="130" t="s">
        <v>298</v>
      </c>
      <c r="E5867" s="131">
        <v>6</v>
      </c>
    </row>
    <row r="5868" spans="1:5">
      <c r="A5868" t="str">
        <f>VLOOKUP(C5868,Nomen2!$A$1:$E$34,2,0)</f>
        <v>SEINE-MARITIME</v>
      </c>
      <c r="B5868">
        <f>VLOOKUP(C5868,Nomen2!$A$1:$E$34,3,0)</f>
        <v>0</v>
      </c>
      <c r="C5868" s="131">
        <v>76</v>
      </c>
      <c r="D5868" s="130" t="s">
        <v>338</v>
      </c>
      <c r="E5868" s="131">
        <v>6</v>
      </c>
    </row>
    <row r="5869" spans="1:5">
      <c r="A5869" t="str">
        <f>VLOOKUP(C5869,Nomen2!$A$1:$E$34,2,0)</f>
        <v>SEINE-MARITIME</v>
      </c>
      <c r="B5869">
        <f>VLOOKUP(C5869,Nomen2!$A$1:$E$34,3,0)</f>
        <v>0</v>
      </c>
      <c r="C5869" s="131">
        <v>76</v>
      </c>
      <c r="D5869" s="130" t="s">
        <v>426</v>
      </c>
      <c r="E5869" s="131">
        <v>5</v>
      </c>
    </row>
    <row r="5870" spans="1:5">
      <c r="A5870" t="str">
        <f>VLOOKUP(C5870,Nomen2!$A$1:$E$34,2,0)</f>
        <v>SEINE-MARITIME</v>
      </c>
      <c r="B5870">
        <f>VLOOKUP(C5870,Nomen2!$A$1:$E$34,3,0)</f>
        <v>0</v>
      </c>
      <c r="C5870" s="131">
        <v>76</v>
      </c>
      <c r="D5870" s="130" t="s">
        <v>321</v>
      </c>
      <c r="E5870" s="131">
        <v>5</v>
      </c>
    </row>
    <row r="5871" spans="1:5">
      <c r="A5871" t="str">
        <f>VLOOKUP(C5871,Nomen2!$A$1:$E$34,2,0)</f>
        <v>SEINE-MARITIME</v>
      </c>
      <c r="B5871">
        <f>VLOOKUP(C5871,Nomen2!$A$1:$E$34,3,0)</f>
        <v>0</v>
      </c>
      <c r="C5871" s="131">
        <v>76</v>
      </c>
      <c r="D5871" s="130" t="s">
        <v>432</v>
      </c>
      <c r="E5871" s="131">
        <v>5</v>
      </c>
    </row>
    <row r="5872" spans="1:5">
      <c r="A5872" t="str">
        <f>VLOOKUP(C5872,Nomen2!$A$1:$E$34,2,0)</f>
        <v>SEINE-MARITIME</v>
      </c>
      <c r="B5872">
        <f>VLOOKUP(C5872,Nomen2!$A$1:$E$34,3,0)</f>
        <v>0</v>
      </c>
      <c r="C5872" s="131">
        <v>76</v>
      </c>
      <c r="D5872" s="130" t="s">
        <v>435</v>
      </c>
      <c r="E5872" s="131">
        <v>5</v>
      </c>
    </row>
    <row r="5873" spans="1:5">
      <c r="A5873" t="str">
        <f>VLOOKUP(C5873,Nomen2!$A$1:$E$34,2,0)</f>
        <v>SEINE-MARITIME</v>
      </c>
      <c r="B5873">
        <f>VLOOKUP(C5873,Nomen2!$A$1:$E$34,3,0)</f>
        <v>0</v>
      </c>
      <c r="C5873" s="131">
        <v>76</v>
      </c>
      <c r="D5873" s="130" t="s">
        <v>576</v>
      </c>
      <c r="E5873" s="131">
        <v>5</v>
      </c>
    </row>
    <row r="5874" spans="1:5">
      <c r="A5874" t="str">
        <f>VLOOKUP(C5874,Nomen2!$A$1:$E$34,2,0)</f>
        <v>SEINE-MARITIME</v>
      </c>
      <c r="B5874">
        <f>VLOOKUP(C5874,Nomen2!$A$1:$E$34,3,0)</f>
        <v>0</v>
      </c>
      <c r="C5874" s="131">
        <v>76</v>
      </c>
      <c r="D5874" s="130" t="s">
        <v>374</v>
      </c>
      <c r="E5874" s="131">
        <v>5</v>
      </c>
    </row>
    <row r="5875" spans="1:5">
      <c r="A5875" t="str">
        <f>VLOOKUP(C5875,Nomen2!$A$1:$E$34,2,0)</f>
        <v>SEINE-MARITIME</v>
      </c>
      <c r="B5875">
        <f>VLOOKUP(C5875,Nomen2!$A$1:$E$34,3,0)</f>
        <v>0</v>
      </c>
      <c r="C5875" s="131">
        <v>76</v>
      </c>
      <c r="D5875" s="130" t="s">
        <v>378</v>
      </c>
      <c r="E5875" s="131">
        <v>5</v>
      </c>
    </row>
    <row r="5876" spans="1:5">
      <c r="A5876" t="str">
        <f>VLOOKUP(C5876,Nomen2!$A$1:$E$34,2,0)</f>
        <v>SEINE-MARITIME</v>
      </c>
      <c r="B5876">
        <f>VLOOKUP(C5876,Nomen2!$A$1:$E$34,3,0)</f>
        <v>0</v>
      </c>
      <c r="C5876" s="131">
        <v>76</v>
      </c>
      <c r="D5876" s="130" t="s">
        <v>448</v>
      </c>
      <c r="E5876" s="131">
        <v>5</v>
      </c>
    </row>
    <row r="5877" spans="1:5">
      <c r="A5877" t="str">
        <f>VLOOKUP(C5877,Nomen2!$A$1:$E$34,2,0)</f>
        <v>SEINE-MARITIME</v>
      </c>
      <c r="B5877">
        <f>VLOOKUP(C5877,Nomen2!$A$1:$E$34,3,0)</f>
        <v>0</v>
      </c>
      <c r="C5877" s="131">
        <v>76</v>
      </c>
      <c r="D5877" s="130" t="s">
        <v>380</v>
      </c>
      <c r="E5877" s="131">
        <v>5</v>
      </c>
    </row>
    <row r="5878" spans="1:5">
      <c r="A5878" t="str">
        <f>VLOOKUP(C5878,Nomen2!$A$1:$E$34,2,0)</f>
        <v>SEINE-MARITIME</v>
      </c>
      <c r="B5878">
        <f>VLOOKUP(C5878,Nomen2!$A$1:$E$34,3,0)</f>
        <v>0</v>
      </c>
      <c r="C5878" s="131">
        <v>76</v>
      </c>
      <c r="D5878" s="130" t="s">
        <v>409</v>
      </c>
      <c r="E5878" s="131">
        <v>5</v>
      </c>
    </row>
    <row r="5879" spans="1:5">
      <c r="A5879" t="str">
        <f>VLOOKUP(C5879,Nomen2!$A$1:$E$34,2,0)</f>
        <v>SEINE-MARITIME</v>
      </c>
      <c r="B5879">
        <f>VLOOKUP(C5879,Nomen2!$A$1:$E$34,3,0)</f>
        <v>0</v>
      </c>
      <c r="C5879" s="131">
        <v>76</v>
      </c>
      <c r="D5879" s="130" t="s">
        <v>274</v>
      </c>
      <c r="E5879" s="131">
        <v>5</v>
      </c>
    </row>
    <row r="5880" spans="1:5">
      <c r="A5880" t="str">
        <f>VLOOKUP(C5880,Nomen2!$A$1:$E$34,2,0)</f>
        <v>SEINE-MARITIME</v>
      </c>
      <c r="B5880">
        <f>VLOOKUP(C5880,Nomen2!$A$1:$E$34,3,0)</f>
        <v>0</v>
      </c>
      <c r="C5880" s="131">
        <v>76</v>
      </c>
      <c r="D5880" s="130" t="s">
        <v>386</v>
      </c>
      <c r="E5880" s="131">
        <v>5</v>
      </c>
    </row>
    <row r="5881" spans="1:5">
      <c r="A5881" t="str">
        <f>VLOOKUP(C5881,Nomen2!$A$1:$E$34,2,0)</f>
        <v>SEINE-MARITIME</v>
      </c>
      <c r="B5881">
        <f>VLOOKUP(C5881,Nomen2!$A$1:$E$34,3,0)</f>
        <v>0</v>
      </c>
      <c r="C5881" s="131">
        <v>76</v>
      </c>
      <c r="D5881" s="130" t="s">
        <v>355</v>
      </c>
      <c r="E5881" s="131">
        <v>5</v>
      </c>
    </row>
    <row r="5882" spans="1:5">
      <c r="A5882" t="str">
        <f>VLOOKUP(C5882,Nomen2!$A$1:$E$34,2,0)</f>
        <v>SEINE-MARITIME</v>
      </c>
      <c r="B5882">
        <f>VLOOKUP(C5882,Nomen2!$A$1:$E$34,3,0)</f>
        <v>0</v>
      </c>
      <c r="C5882" s="131">
        <v>76</v>
      </c>
      <c r="D5882" s="130" t="s">
        <v>412</v>
      </c>
      <c r="E5882" s="131">
        <v>5</v>
      </c>
    </row>
    <row r="5883" spans="1:5">
      <c r="A5883" t="str">
        <f>VLOOKUP(C5883,Nomen2!$A$1:$E$34,2,0)</f>
        <v>SEINE-MARITIME</v>
      </c>
      <c r="B5883">
        <f>VLOOKUP(C5883,Nomen2!$A$1:$E$34,3,0)</f>
        <v>0</v>
      </c>
      <c r="C5883" s="131">
        <v>76</v>
      </c>
      <c r="D5883" s="130" t="s">
        <v>325</v>
      </c>
      <c r="E5883" s="131">
        <v>5</v>
      </c>
    </row>
    <row r="5884" spans="1:5">
      <c r="A5884" t="str">
        <f>VLOOKUP(C5884,Nomen2!$A$1:$E$34,2,0)</f>
        <v>SEINE-MARITIME</v>
      </c>
      <c r="B5884">
        <f>VLOOKUP(C5884,Nomen2!$A$1:$E$34,3,0)</f>
        <v>0</v>
      </c>
      <c r="C5884" s="131">
        <v>76</v>
      </c>
      <c r="D5884" s="130" t="s">
        <v>396</v>
      </c>
      <c r="E5884" s="131">
        <v>5</v>
      </c>
    </row>
    <row r="5885" spans="1:5">
      <c r="A5885" t="str">
        <f>VLOOKUP(C5885,Nomen2!$A$1:$E$34,2,0)</f>
        <v>SEINE-MARITIME</v>
      </c>
      <c r="B5885">
        <f>VLOOKUP(C5885,Nomen2!$A$1:$E$34,3,0)</f>
        <v>0</v>
      </c>
      <c r="C5885" s="131">
        <v>76</v>
      </c>
      <c r="D5885" s="130" t="s">
        <v>473</v>
      </c>
      <c r="E5885" s="131">
        <v>5</v>
      </c>
    </row>
    <row r="5886" spans="1:5">
      <c r="A5886" t="str">
        <f>VLOOKUP(C5886,Nomen2!$A$1:$E$34,2,0)</f>
        <v>SEINE-MARITIME</v>
      </c>
      <c r="B5886">
        <f>VLOOKUP(C5886,Nomen2!$A$1:$E$34,3,0)</f>
        <v>0</v>
      </c>
      <c r="C5886" s="131">
        <v>76</v>
      </c>
      <c r="D5886" s="130" t="s">
        <v>599</v>
      </c>
      <c r="E5886" s="131">
        <v>4</v>
      </c>
    </row>
    <row r="5887" spans="1:5">
      <c r="A5887" t="str">
        <f>VLOOKUP(C5887,Nomen2!$A$1:$E$34,2,0)</f>
        <v>SEINE-MARITIME</v>
      </c>
      <c r="B5887">
        <f>VLOOKUP(C5887,Nomen2!$A$1:$E$34,3,0)</f>
        <v>0</v>
      </c>
      <c r="C5887" s="131">
        <v>76</v>
      </c>
      <c r="D5887" s="130" t="s">
        <v>339</v>
      </c>
      <c r="E5887" s="131">
        <v>4</v>
      </c>
    </row>
    <row r="5888" spans="1:5">
      <c r="A5888" t="str">
        <f>VLOOKUP(C5888,Nomen2!$A$1:$E$34,2,0)</f>
        <v>SEINE-MARITIME</v>
      </c>
      <c r="B5888">
        <f>VLOOKUP(C5888,Nomen2!$A$1:$E$34,3,0)</f>
        <v>0</v>
      </c>
      <c r="C5888" s="131">
        <v>76</v>
      </c>
      <c r="D5888" s="130" t="s">
        <v>616</v>
      </c>
      <c r="E5888" s="131">
        <v>4</v>
      </c>
    </row>
    <row r="5889" spans="1:5">
      <c r="A5889" t="str">
        <f>VLOOKUP(C5889,Nomen2!$A$1:$E$34,2,0)</f>
        <v>SEINE-MARITIME</v>
      </c>
      <c r="B5889">
        <f>VLOOKUP(C5889,Nomen2!$A$1:$E$34,3,0)</f>
        <v>0</v>
      </c>
      <c r="C5889" s="131">
        <v>76</v>
      </c>
      <c r="D5889" s="130" t="s">
        <v>429</v>
      </c>
      <c r="E5889" s="131">
        <v>4</v>
      </c>
    </row>
    <row r="5890" spans="1:5">
      <c r="A5890" t="str">
        <f>VLOOKUP(C5890,Nomen2!$A$1:$E$34,2,0)</f>
        <v>SEINE-MARITIME</v>
      </c>
      <c r="B5890">
        <f>VLOOKUP(C5890,Nomen2!$A$1:$E$34,3,0)</f>
        <v>0</v>
      </c>
      <c r="C5890" s="131">
        <v>76</v>
      </c>
      <c r="D5890" s="130" t="s">
        <v>401</v>
      </c>
      <c r="E5890" s="131">
        <v>4</v>
      </c>
    </row>
    <row r="5891" spans="1:5">
      <c r="A5891" t="str">
        <f>VLOOKUP(C5891,Nomen2!$A$1:$E$34,2,0)</f>
        <v>SEINE-MARITIME</v>
      </c>
      <c r="B5891">
        <f>VLOOKUP(C5891,Nomen2!$A$1:$E$34,3,0)</f>
        <v>0</v>
      </c>
      <c r="C5891" s="131">
        <v>76</v>
      </c>
      <c r="D5891" s="130" t="s">
        <v>402</v>
      </c>
      <c r="E5891" s="131">
        <v>4</v>
      </c>
    </row>
    <row r="5892" spans="1:5">
      <c r="A5892" t="str">
        <f>VLOOKUP(C5892,Nomen2!$A$1:$E$34,2,0)</f>
        <v>SEINE-MARITIME</v>
      </c>
      <c r="B5892">
        <f>VLOOKUP(C5892,Nomen2!$A$1:$E$34,3,0)</f>
        <v>0</v>
      </c>
      <c r="C5892" s="131">
        <v>76</v>
      </c>
      <c r="D5892" s="130" t="s">
        <v>498</v>
      </c>
      <c r="E5892" s="131">
        <v>4</v>
      </c>
    </row>
    <row r="5893" spans="1:5">
      <c r="A5893" t="str">
        <f>VLOOKUP(C5893,Nomen2!$A$1:$E$34,2,0)</f>
        <v>SEINE-MARITIME</v>
      </c>
      <c r="B5893">
        <f>VLOOKUP(C5893,Nomen2!$A$1:$E$34,3,0)</f>
        <v>0</v>
      </c>
      <c r="C5893" s="131">
        <v>76</v>
      </c>
      <c r="D5893" s="130" t="s">
        <v>439</v>
      </c>
      <c r="E5893" s="131">
        <v>4</v>
      </c>
    </row>
    <row r="5894" spans="1:5">
      <c r="A5894" t="str">
        <f>VLOOKUP(C5894,Nomen2!$A$1:$E$34,2,0)</f>
        <v>SEINE-MARITIME</v>
      </c>
      <c r="B5894">
        <f>VLOOKUP(C5894,Nomen2!$A$1:$E$34,3,0)</f>
        <v>0</v>
      </c>
      <c r="C5894" s="131">
        <v>76</v>
      </c>
      <c r="D5894" s="130" t="s">
        <v>346</v>
      </c>
      <c r="E5894" s="131">
        <v>4</v>
      </c>
    </row>
    <row r="5895" spans="1:5">
      <c r="A5895" t="str">
        <f>VLOOKUP(C5895,Nomen2!$A$1:$E$34,2,0)</f>
        <v>SEINE-MARITIME</v>
      </c>
      <c r="B5895">
        <f>VLOOKUP(C5895,Nomen2!$A$1:$E$34,3,0)</f>
        <v>0</v>
      </c>
      <c r="C5895" s="131">
        <v>76</v>
      </c>
      <c r="D5895" s="130" t="s">
        <v>295</v>
      </c>
      <c r="E5895" s="131">
        <v>4</v>
      </c>
    </row>
    <row r="5896" spans="1:5">
      <c r="A5896" t="str">
        <f>VLOOKUP(C5896,Nomen2!$A$1:$E$34,2,0)</f>
        <v>SEINE-MARITIME</v>
      </c>
      <c r="B5896">
        <f>VLOOKUP(C5896,Nomen2!$A$1:$E$34,3,0)</f>
        <v>0</v>
      </c>
      <c r="C5896" s="131">
        <v>76</v>
      </c>
      <c r="D5896" s="130" t="s">
        <v>446</v>
      </c>
      <c r="E5896" s="131">
        <v>4</v>
      </c>
    </row>
    <row r="5897" spans="1:5">
      <c r="A5897" t="str">
        <f>VLOOKUP(C5897,Nomen2!$A$1:$E$34,2,0)</f>
        <v>SEINE-MARITIME</v>
      </c>
      <c r="B5897">
        <f>VLOOKUP(C5897,Nomen2!$A$1:$E$34,3,0)</f>
        <v>0</v>
      </c>
      <c r="C5897" s="131">
        <v>76</v>
      </c>
      <c r="D5897" s="130" t="s">
        <v>447</v>
      </c>
      <c r="E5897" s="131">
        <v>4</v>
      </c>
    </row>
    <row r="5898" spans="1:5">
      <c r="A5898" t="str">
        <f>VLOOKUP(C5898,Nomen2!$A$1:$E$34,2,0)</f>
        <v>SEINE-MARITIME</v>
      </c>
      <c r="B5898">
        <f>VLOOKUP(C5898,Nomen2!$A$1:$E$34,3,0)</f>
        <v>0</v>
      </c>
      <c r="C5898" s="131">
        <v>76</v>
      </c>
      <c r="D5898" s="130" t="s">
        <v>352</v>
      </c>
      <c r="E5898" s="131">
        <v>4</v>
      </c>
    </row>
    <row r="5899" spans="1:5">
      <c r="A5899" t="str">
        <f>VLOOKUP(C5899,Nomen2!$A$1:$E$34,2,0)</f>
        <v>SEINE-MARITIME</v>
      </c>
      <c r="B5899">
        <f>VLOOKUP(C5899,Nomen2!$A$1:$E$34,3,0)</f>
        <v>0</v>
      </c>
      <c r="C5899" s="131">
        <v>76</v>
      </c>
      <c r="D5899" s="130" t="s">
        <v>354</v>
      </c>
      <c r="E5899" s="131">
        <v>4</v>
      </c>
    </row>
    <row r="5900" spans="1:5">
      <c r="A5900" t="str">
        <f>VLOOKUP(C5900,Nomen2!$A$1:$E$34,2,0)</f>
        <v>SEINE-MARITIME</v>
      </c>
      <c r="B5900">
        <f>VLOOKUP(C5900,Nomen2!$A$1:$E$34,3,0)</f>
        <v>0</v>
      </c>
      <c r="C5900" s="131">
        <v>76</v>
      </c>
      <c r="D5900" s="130" t="s">
        <v>319</v>
      </c>
      <c r="E5900" s="131">
        <v>4</v>
      </c>
    </row>
    <row r="5901" spans="1:5">
      <c r="A5901" t="str">
        <f>VLOOKUP(C5901,Nomen2!$A$1:$E$34,2,0)</f>
        <v>SEINE-MARITIME</v>
      </c>
      <c r="B5901">
        <f>VLOOKUP(C5901,Nomen2!$A$1:$E$34,3,0)</f>
        <v>0</v>
      </c>
      <c r="C5901" s="131">
        <v>76</v>
      </c>
      <c r="D5901" s="130" t="s">
        <v>241</v>
      </c>
      <c r="E5901" s="131">
        <v>4</v>
      </c>
    </row>
    <row r="5902" spans="1:5">
      <c r="A5902" t="str">
        <f>VLOOKUP(C5902,Nomen2!$A$1:$E$34,2,0)</f>
        <v>SEINE-MARITIME</v>
      </c>
      <c r="B5902">
        <f>VLOOKUP(C5902,Nomen2!$A$1:$E$34,3,0)</f>
        <v>0</v>
      </c>
      <c r="C5902" s="131">
        <v>76</v>
      </c>
      <c r="D5902" s="130" t="s">
        <v>463</v>
      </c>
      <c r="E5902" s="131">
        <v>4</v>
      </c>
    </row>
    <row r="5903" spans="1:5">
      <c r="A5903" t="str">
        <f>VLOOKUP(C5903,Nomen2!$A$1:$E$34,2,0)</f>
        <v>SEINE-MARITIME</v>
      </c>
      <c r="B5903">
        <f>VLOOKUP(C5903,Nomen2!$A$1:$E$34,3,0)</f>
        <v>0</v>
      </c>
      <c r="C5903" s="131">
        <v>76</v>
      </c>
      <c r="D5903" s="130" t="s">
        <v>389</v>
      </c>
      <c r="E5903" s="131">
        <v>4</v>
      </c>
    </row>
    <row r="5904" spans="1:5">
      <c r="A5904" t="str">
        <f>VLOOKUP(C5904,Nomen2!$A$1:$E$34,2,0)</f>
        <v>SEINE-MARITIME</v>
      </c>
      <c r="B5904">
        <f>VLOOKUP(C5904,Nomen2!$A$1:$E$34,3,0)</f>
        <v>0</v>
      </c>
      <c r="C5904" s="131">
        <v>76</v>
      </c>
      <c r="D5904" s="130" t="s">
        <v>413</v>
      </c>
      <c r="E5904" s="131">
        <v>4</v>
      </c>
    </row>
    <row r="5905" spans="1:5">
      <c r="A5905" t="str">
        <f>VLOOKUP(C5905,Nomen2!$A$1:$E$34,2,0)</f>
        <v>SEINE-MARITIME</v>
      </c>
      <c r="B5905">
        <f>VLOOKUP(C5905,Nomen2!$A$1:$E$34,3,0)</f>
        <v>0</v>
      </c>
      <c r="C5905" s="131">
        <v>76</v>
      </c>
      <c r="D5905" s="130" t="s">
        <v>359</v>
      </c>
      <c r="E5905" s="131">
        <v>4</v>
      </c>
    </row>
    <row r="5906" spans="1:5">
      <c r="A5906" t="str">
        <f>VLOOKUP(C5906,Nomen2!$A$1:$E$34,2,0)</f>
        <v>SEINE-MARITIME</v>
      </c>
      <c r="B5906">
        <f>VLOOKUP(C5906,Nomen2!$A$1:$E$34,3,0)</f>
        <v>0</v>
      </c>
      <c r="C5906" s="131">
        <v>76</v>
      </c>
      <c r="D5906" s="130" t="s">
        <v>417</v>
      </c>
      <c r="E5906" s="131">
        <v>4</v>
      </c>
    </row>
    <row r="5907" spans="1:5">
      <c r="A5907" t="str">
        <f>VLOOKUP(C5907,Nomen2!$A$1:$E$34,2,0)</f>
        <v>SEINE-MARITIME</v>
      </c>
      <c r="B5907">
        <f>VLOOKUP(C5907,Nomen2!$A$1:$E$34,3,0)</f>
        <v>0</v>
      </c>
      <c r="C5907" s="131">
        <v>76</v>
      </c>
      <c r="D5907" s="130" t="s">
        <v>467</v>
      </c>
      <c r="E5907" s="131">
        <v>4</v>
      </c>
    </row>
    <row r="5908" spans="1:5">
      <c r="A5908" t="str">
        <f>VLOOKUP(C5908,Nomen2!$A$1:$E$34,2,0)</f>
        <v>SEINE-MARITIME</v>
      </c>
      <c r="B5908">
        <f>VLOOKUP(C5908,Nomen2!$A$1:$E$34,3,0)</f>
        <v>0</v>
      </c>
      <c r="C5908" s="131">
        <v>76</v>
      </c>
      <c r="D5908" s="130" t="s">
        <v>468</v>
      </c>
      <c r="E5908" s="131">
        <v>4</v>
      </c>
    </row>
    <row r="5909" spans="1:5">
      <c r="A5909" t="str">
        <f>VLOOKUP(C5909,Nomen2!$A$1:$E$34,2,0)</f>
        <v>SEINE-MARITIME</v>
      </c>
      <c r="B5909">
        <f>VLOOKUP(C5909,Nomen2!$A$1:$E$34,3,0)</f>
        <v>0</v>
      </c>
      <c r="C5909" s="131">
        <v>76</v>
      </c>
      <c r="D5909" s="130" t="s">
        <v>250</v>
      </c>
      <c r="E5909" s="131">
        <v>4</v>
      </c>
    </row>
    <row r="5910" spans="1:5">
      <c r="A5910" t="str">
        <f>VLOOKUP(C5910,Nomen2!$A$1:$E$34,2,0)</f>
        <v>SEINE-MARITIME</v>
      </c>
      <c r="B5910">
        <f>VLOOKUP(C5910,Nomen2!$A$1:$E$34,3,0)</f>
        <v>0</v>
      </c>
      <c r="C5910" s="131">
        <v>76</v>
      </c>
      <c r="D5910" s="130" t="s">
        <v>425</v>
      </c>
      <c r="E5910" s="131">
        <v>3</v>
      </c>
    </row>
    <row r="5911" spans="1:5">
      <c r="A5911" t="str">
        <f>VLOOKUP(C5911,Nomen2!$A$1:$E$34,2,0)</f>
        <v>SEINE-MARITIME</v>
      </c>
      <c r="B5911">
        <f>VLOOKUP(C5911,Nomen2!$A$1:$E$34,3,0)</f>
        <v>0</v>
      </c>
      <c r="C5911" s="131">
        <v>76</v>
      </c>
      <c r="D5911" s="130" t="s">
        <v>479</v>
      </c>
      <c r="E5911" s="131">
        <v>3</v>
      </c>
    </row>
    <row r="5912" spans="1:5">
      <c r="A5912" t="str">
        <f>VLOOKUP(C5912,Nomen2!$A$1:$E$34,2,0)</f>
        <v>SEINE-MARITIME</v>
      </c>
      <c r="B5912">
        <f>VLOOKUP(C5912,Nomen2!$A$1:$E$34,3,0)</f>
        <v>0</v>
      </c>
      <c r="C5912" s="131">
        <v>76</v>
      </c>
      <c r="D5912" s="130" t="s">
        <v>481</v>
      </c>
      <c r="E5912" s="131">
        <v>3</v>
      </c>
    </row>
    <row r="5913" spans="1:5">
      <c r="A5913" t="str">
        <f>VLOOKUP(C5913,Nomen2!$A$1:$E$34,2,0)</f>
        <v>SEINE-MARITIME</v>
      </c>
      <c r="B5913">
        <f>VLOOKUP(C5913,Nomen2!$A$1:$E$34,3,0)</f>
        <v>0</v>
      </c>
      <c r="C5913" s="131">
        <v>76</v>
      </c>
      <c r="D5913" s="130" t="s">
        <v>366</v>
      </c>
      <c r="E5913" s="131">
        <v>3</v>
      </c>
    </row>
    <row r="5914" spans="1:5">
      <c r="A5914" t="str">
        <f>VLOOKUP(C5914,Nomen2!$A$1:$E$34,2,0)</f>
        <v>SEINE-MARITIME</v>
      </c>
      <c r="B5914">
        <f>VLOOKUP(C5914,Nomen2!$A$1:$E$34,3,0)</f>
        <v>0</v>
      </c>
      <c r="C5914" s="131">
        <v>76</v>
      </c>
      <c r="D5914" s="130" t="s">
        <v>341</v>
      </c>
      <c r="E5914" s="131">
        <v>3</v>
      </c>
    </row>
    <row r="5915" spans="1:5">
      <c r="A5915" t="str">
        <f>VLOOKUP(C5915,Nomen2!$A$1:$E$34,2,0)</f>
        <v>SEINE-MARITIME</v>
      </c>
      <c r="B5915">
        <f>VLOOKUP(C5915,Nomen2!$A$1:$E$34,3,0)</f>
        <v>0</v>
      </c>
      <c r="C5915" s="131">
        <v>76</v>
      </c>
      <c r="D5915" s="130" t="s">
        <v>487</v>
      </c>
      <c r="E5915" s="131">
        <v>3</v>
      </c>
    </row>
    <row r="5916" spans="1:5">
      <c r="A5916" t="str">
        <f>VLOOKUP(C5916,Nomen2!$A$1:$E$34,2,0)</f>
        <v>SEINE-MARITIME</v>
      </c>
      <c r="B5916">
        <f>VLOOKUP(C5916,Nomen2!$A$1:$E$34,3,0)</f>
        <v>0</v>
      </c>
      <c r="C5916" s="131">
        <v>76</v>
      </c>
      <c r="D5916" s="130" t="s">
        <v>329</v>
      </c>
      <c r="E5916" s="131">
        <v>3</v>
      </c>
    </row>
    <row r="5917" spans="1:5">
      <c r="A5917" t="str">
        <f>VLOOKUP(C5917,Nomen2!$A$1:$E$34,2,0)</f>
        <v>SEINE-MARITIME</v>
      </c>
      <c r="B5917">
        <f>VLOOKUP(C5917,Nomen2!$A$1:$E$34,3,0)</f>
        <v>0</v>
      </c>
      <c r="C5917" s="131">
        <v>76</v>
      </c>
      <c r="D5917" s="130" t="s">
        <v>497</v>
      </c>
      <c r="E5917" s="131">
        <v>3</v>
      </c>
    </row>
    <row r="5918" spans="1:5">
      <c r="A5918" t="str">
        <f>VLOOKUP(C5918,Nomen2!$A$1:$E$34,2,0)</f>
        <v>SEINE-MARITIME</v>
      </c>
      <c r="B5918">
        <f>VLOOKUP(C5918,Nomen2!$A$1:$E$34,3,0)</f>
        <v>0</v>
      </c>
      <c r="C5918" s="131">
        <v>76</v>
      </c>
      <c r="D5918" s="130" t="s">
        <v>314</v>
      </c>
      <c r="E5918" s="131">
        <v>3</v>
      </c>
    </row>
    <row r="5919" spans="1:5">
      <c r="A5919" t="str">
        <f>VLOOKUP(C5919,Nomen2!$A$1:$E$34,2,0)</f>
        <v>SEINE-MARITIME</v>
      </c>
      <c r="B5919">
        <f>VLOOKUP(C5919,Nomen2!$A$1:$E$34,3,0)</f>
        <v>0</v>
      </c>
      <c r="C5919" s="131">
        <v>76</v>
      </c>
      <c r="D5919" s="130" t="s">
        <v>332</v>
      </c>
      <c r="E5919" s="131">
        <v>3</v>
      </c>
    </row>
    <row r="5920" spans="1:5">
      <c r="A5920" t="str">
        <f>VLOOKUP(C5920,Nomen2!$A$1:$E$34,2,0)</f>
        <v>SEINE-MARITIME</v>
      </c>
      <c r="B5920">
        <f>VLOOKUP(C5920,Nomen2!$A$1:$E$34,3,0)</f>
        <v>0</v>
      </c>
      <c r="C5920" s="131">
        <v>76</v>
      </c>
      <c r="D5920" s="130" t="s">
        <v>249</v>
      </c>
      <c r="E5920" s="131">
        <v>3</v>
      </c>
    </row>
    <row r="5921" spans="1:5">
      <c r="A5921" t="str">
        <f>VLOOKUP(C5921,Nomen2!$A$1:$E$34,2,0)</f>
        <v>SEINE-MARITIME</v>
      </c>
      <c r="B5921">
        <f>VLOOKUP(C5921,Nomen2!$A$1:$E$34,3,0)</f>
        <v>0</v>
      </c>
      <c r="C5921" s="131">
        <v>76</v>
      </c>
      <c r="D5921" s="130" t="s">
        <v>504</v>
      </c>
      <c r="E5921" s="131">
        <v>3</v>
      </c>
    </row>
    <row r="5922" spans="1:5">
      <c r="A5922" t="str">
        <f>VLOOKUP(C5922,Nomen2!$A$1:$E$34,2,0)</f>
        <v>SEINE-MARITIME</v>
      </c>
      <c r="B5922">
        <f>VLOOKUP(C5922,Nomen2!$A$1:$E$34,3,0)</f>
        <v>0</v>
      </c>
      <c r="C5922" s="131">
        <v>76</v>
      </c>
      <c r="D5922" s="130" t="s">
        <v>404</v>
      </c>
      <c r="E5922" s="131">
        <v>3</v>
      </c>
    </row>
    <row r="5923" spans="1:5">
      <c r="A5923" t="str">
        <f>VLOOKUP(C5923,Nomen2!$A$1:$E$34,2,0)</f>
        <v>SEINE-MARITIME</v>
      </c>
      <c r="B5923">
        <f>VLOOKUP(C5923,Nomen2!$A$1:$E$34,3,0)</f>
        <v>0</v>
      </c>
      <c r="C5923" s="131">
        <v>76</v>
      </c>
      <c r="D5923" s="130" t="s">
        <v>260</v>
      </c>
      <c r="E5923" s="131">
        <v>3</v>
      </c>
    </row>
    <row r="5924" spans="1:5">
      <c r="A5924" t="str">
        <f>VLOOKUP(C5924,Nomen2!$A$1:$E$34,2,0)</f>
        <v>SEINE-MARITIME</v>
      </c>
      <c r="B5924">
        <f>VLOOKUP(C5924,Nomen2!$A$1:$E$34,3,0)</f>
        <v>0</v>
      </c>
      <c r="C5924" s="131">
        <v>76</v>
      </c>
      <c r="D5924" s="130" t="s">
        <v>349</v>
      </c>
      <c r="E5924" s="131">
        <v>3</v>
      </c>
    </row>
    <row r="5925" spans="1:5">
      <c r="A5925" t="str">
        <f>VLOOKUP(C5925,Nomen2!$A$1:$E$34,2,0)</f>
        <v>SEINE-MARITIME</v>
      </c>
      <c r="B5925">
        <f>VLOOKUP(C5925,Nomen2!$A$1:$E$34,3,0)</f>
        <v>0</v>
      </c>
      <c r="C5925" s="131">
        <v>76</v>
      </c>
      <c r="D5925" s="130" t="s">
        <v>573</v>
      </c>
      <c r="E5925" s="131">
        <v>3</v>
      </c>
    </row>
    <row r="5926" spans="1:5">
      <c r="A5926" t="str">
        <f>VLOOKUP(C5926,Nomen2!$A$1:$E$34,2,0)</f>
        <v>SEINE-MARITIME</v>
      </c>
      <c r="B5926">
        <f>VLOOKUP(C5926,Nomen2!$A$1:$E$34,3,0)</f>
        <v>0</v>
      </c>
      <c r="C5926" s="131">
        <v>76</v>
      </c>
      <c r="D5926" s="130" t="s">
        <v>520</v>
      </c>
      <c r="E5926" s="131">
        <v>3</v>
      </c>
    </row>
    <row r="5927" spans="1:5">
      <c r="A5927" t="str">
        <f>VLOOKUP(C5927,Nomen2!$A$1:$E$34,2,0)</f>
        <v>SEINE-MARITIME</v>
      </c>
      <c r="B5927">
        <f>VLOOKUP(C5927,Nomen2!$A$1:$E$34,3,0)</f>
        <v>0</v>
      </c>
      <c r="C5927" s="131">
        <v>76</v>
      </c>
      <c r="D5927" s="130" t="s">
        <v>353</v>
      </c>
      <c r="E5927" s="131">
        <v>3</v>
      </c>
    </row>
    <row r="5928" spans="1:5">
      <c r="A5928" t="str">
        <f>VLOOKUP(C5928,Nomen2!$A$1:$E$34,2,0)</f>
        <v>SEINE-MARITIME</v>
      </c>
      <c r="B5928">
        <f>VLOOKUP(C5928,Nomen2!$A$1:$E$34,3,0)</f>
        <v>0</v>
      </c>
      <c r="C5928" s="131">
        <v>76</v>
      </c>
      <c r="D5928" s="130" t="s">
        <v>381</v>
      </c>
      <c r="E5928" s="131">
        <v>3</v>
      </c>
    </row>
    <row r="5929" spans="1:5">
      <c r="A5929" t="str">
        <f>VLOOKUP(C5929,Nomen2!$A$1:$E$34,2,0)</f>
        <v>SEINE-MARITIME</v>
      </c>
      <c r="B5929">
        <f>VLOOKUP(C5929,Nomen2!$A$1:$E$34,3,0)</f>
        <v>0</v>
      </c>
      <c r="C5929" s="131">
        <v>76</v>
      </c>
      <c r="D5929" s="130" t="s">
        <v>383</v>
      </c>
      <c r="E5929" s="131">
        <v>3</v>
      </c>
    </row>
    <row r="5930" spans="1:5">
      <c r="A5930" t="str">
        <f>VLOOKUP(C5930,Nomen2!$A$1:$E$34,2,0)</f>
        <v>SEINE-MARITIME</v>
      </c>
      <c r="B5930">
        <f>VLOOKUP(C5930,Nomen2!$A$1:$E$34,3,0)</f>
        <v>0</v>
      </c>
      <c r="C5930" s="131">
        <v>76</v>
      </c>
      <c r="D5930" s="130" t="s">
        <v>566</v>
      </c>
      <c r="E5930" s="131">
        <v>3</v>
      </c>
    </row>
    <row r="5931" spans="1:5">
      <c r="A5931" t="str">
        <f>VLOOKUP(C5931,Nomen2!$A$1:$E$34,2,0)</f>
        <v>SEINE-MARITIME</v>
      </c>
      <c r="B5931">
        <f>VLOOKUP(C5931,Nomen2!$A$1:$E$34,3,0)</f>
        <v>0</v>
      </c>
      <c r="C5931" s="131">
        <v>76</v>
      </c>
      <c r="D5931" s="130" t="s">
        <v>1074</v>
      </c>
      <c r="E5931" s="131">
        <v>3</v>
      </c>
    </row>
    <row r="5932" spans="1:5">
      <c r="A5932" t="str">
        <f>VLOOKUP(C5932,Nomen2!$A$1:$E$34,2,0)</f>
        <v>SEINE-MARITIME</v>
      </c>
      <c r="B5932">
        <f>VLOOKUP(C5932,Nomen2!$A$1:$E$34,3,0)</f>
        <v>0</v>
      </c>
      <c r="C5932" s="131">
        <v>76</v>
      </c>
      <c r="D5932" s="130" t="s">
        <v>593</v>
      </c>
      <c r="E5932" s="131">
        <v>3</v>
      </c>
    </row>
    <row r="5933" spans="1:5">
      <c r="A5933" t="str">
        <f>VLOOKUP(C5933,Nomen2!$A$1:$E$34,2,0)</f>
        <v>SEINE-MARITIME</v>
      </c>
      <c r="B5933">
        <f>VLOOKUP(C5933,Nomen2!$A$1:$E$34,3,0)</f>
        <v>0</v>
      </c>
      <c r="C5933" s="131">
        <v>76</v>
      </c>
      <c r="D5933" s="130" t="s">
        <v>538</v>
      </c>
      <c r="E5933" s="131">
        <v>3</v>
      </c>
    </row>
    <row r="5934" spans="1:5">
      <c r="A5934" t="str">
        <f>VLOOKUP(C5934,Nomen2!$A$1:$E$34,2,0)</f>
        <v>SEINE-MARITIME</v>
      </c>
      <c r="B5934">
        <f>VLOOKUP(C5934,Nomen2!$A$1:$E$34,3,0)</f>
        <v>0</v>
      </c>
      <c r="C5934" s="131">
        <v>76</v>
      </c>
      <c r="D5934" s="130" t="s">
        <v>539</v>
      </c>
      <c r="E5934" s="131">
        <v>3</v>
      </c>
    </row>
    <row r="5935" spans="1:5">
      <c r="A5935" t="str">
        <f>VLOOKUP(C5935,Nomen2!$A$1:$E$34,2,0)</f>
        <v>SEINE-MARITIME</v>
      </c>
      <c r="B5935">
        <f>VLOOKUP(C5935,Nomen2!$A$1:$E$34,3,0)</f>
        <v>0</v>
      </c>
      <c r="C5935" s="131">
        <v>76</v>
      </c>
      <c r="D5935" s="130" t="s">
        <v>335</v>
      </c>
      <c r="E5935" s="131">
        <v>3</v>
      </c>
    </row>
    <row r="5936" spans="1:5">
      <c r="A5936" t="str">
        <f>VLOOKUP(C5936,Nomen2!$A$1:$E$34,2,0)</f>
        <v>SEINE-MARITIME</v>
      </c>
      <c r="B5936">
        <f>VLOOKUP(C5936,Nomen2!$A$1:$E$34,3,0)</f>
        <v>0</v>
      </c>
      <c r="C5936" s="131">
        <v>76</v>
      </c>
      <c r="D5936" s="130" t="s">
        <v>414</v>
      </c>
      <c r="E5936" s="131">
        <v>3</v>
      </c>
    </row>
    <row r="5937" spans="1:5">
      <c r="A5937" t="str">
        <f>VLOOKUP(C5937,Nomen2!$A$1:$E$34,2,0)</f>
        <v>SEINE-MARITIME</v>
      </c>
      <c r="B5937">
        <f>VLOOKUP(C5937,Nomen2!$A$1:$E$34,3,0)</f>
        <v>0</v>
      </c>
      <c r="C5937" s="131">
        <v>76</v>
      </c>
      <c r="D5937" s="130" t="s">
        <v>465</v>
      </c>
      <c r="E5937" s="131">
        <v>3</v>
      </c>
    </row>
    <row r="5938" spans="1:5">
      <c r="A5938" t="str">
        <f>VLOOKUP(C5938,Nomen2!$A$1:$E$34,2,0)</f>
        <v>SEINE-MARITIME</v>
      </c>
      <c r="B5938">
        <f>VLOOKUP(C5938,Nomen2!$A$1:$E$34,3,0)</f>
        <v>0</v>
      </c>
      <c r="C5938" s="131">
        <v>76</v>
      </c>
      <c r="D5938" s="130" t="s">
        <v>466</v>
      </c>
      <c r="E5938" s="131">
        <v>3</v>
      </c>
    </row>
    <row r="5939" spans="1:5">
      <c r="A5939" t="str">
        <f>VLOOKUP(C5939,Nomen2!$A$1:$E$34,2,0)</f>
        <v>SEINE-MARITIME</v>
      </c>
      <c r="B5939">
        <f>VLOOKUP(C5939,Nomen2!$A$1:$E$34,3,0)</f>
        <v>0</v>
      </c>
      <c r="C5939" s="131">
        <v>76</v>
      </c>
      <c r="D5939" s="130" t="s">
        <v>391</v>
      </c>
      <c r="E5939" s="131">
        <v>3</v>
      </c>
    </row>
    <row r="5940" spans="1:5">
      <c r="A5940" t="str">
        <f>VLOOKUP(C5940,Nomen2!$A$1:$E$34,2,0)</f>
        <v>SEINE-MARITIME</v>
      </c>
      <c r="B5940">
        <f>VLOOKUP(C5940,Nomen2!$A$1:$E$34,3,0)</f>
        <v>0</v>
      </c>
      <c r="C5940" s="131">
        <v>76</v>
      </c>
      <c r="D5940" s="130" t="s">
        <v>394</v>
      </c>
      <c r="E5940" s="131">
        <v>3</v>
      </c>
    </row>
    <row r="5941" spans="1:5">
      <c r="A5941" t="str">
        <f>VLOOKUP(C5941,Nomen2!$A$1:$E$34,2,0)</f>
        <v>SEINE-MARITIME</v>
      </c>
      <c r="B5941">
        <f>VLOOKUP(C5941,Nomen2!$A$1:$E$34,3,0)</f>
        <v>0</v>
      </c>
      <c r="C5941" s="131">
        <v>76</v>
      </c>
      <c r="D5941" s="130" t="s">
        <v>418</v>
      </c>
      <c r="E5941" s="131">
        <v>3</v>
      </c>
    </row>
    <row r="5942" spans="1:5">
      <c r="A5942" t="str">
        <f>VLOOKUP(C5942,Nomen2!$A$1:$E$34,2,0)</f>
        <v>SEINE-MARITIME</v>
      </c>
      <c r="B5942">
        <f>VLOOKUP(C5942,Nomen2!$A$1:$E$34,3,0)</f>
        <v>0</v>
      </c>
      <c r="C5942" s="131">
        <v>76</v>
      </c>
      <c r="D5942" s="130" t="s">
        <v>613</v>
      </c>
      <c r="E5942" s="131">
        <v>3</v>
      </c>
    </row>
    <row r="5943" spans="1:5">
      <c r="A5943" t="str">
        <f>VLOOKUP(C5943,Nomen2!$A$1:$E$34,2,0)</f>
        <v>SEINE-MARITIME</v>
      </c>
      <c r="B5943">
        <f>VLOOKUP(C5943,Nomen2!$A$1:$E$34,3,0)</f>
        <v>0</v>
      </c>
      <c r="C5943" s="131">
        <v>76</v>
      </c>
      <c r="D5943" s="130" t="s">
        <v>474</v>
      </c>
      <c r="E5943" s="131">
        <v>2</v>
      </c>
    </row>
    <row r="5944" spans="1:5">
      <c r="A5944" t="str">
        <f>VLOOKUP(C5944,Nomen2!$A$1:$E$34,2,0)</f>
        <v>SEINE-MARITIME</v>
      </c>
      <c r="B5944">
        <f>VLOOKUP(C5944,Nomen2!$A$1:$E$34,3,0)</f>
        <v>0</v>
      </c>
      <c r="C5944" s="131">
        <v>76</v>
      </c>
      <c r="D5944" s="130" t="s">
        <v>397</v>
      </c>
      <c r="E5944" s="131">
        <v>2</v>
      </c>
    </row>
    <row r="5945" spans="1:5">
      <c r="A5945" t="str">
        <f>VLOOKUP(C5945,Nomen2!$A$1:$E$34,2,0)</f>
        <v>SEINE-MARITIME</v>
      </c>
      <c r="B5945">
        <f>VLOOKUP(C5945,Nomen2!$A$1:$E$34,3,0)</f>
        <v>0</v>
      </c>
      <c r="C5945" s="131">
        <v>76</v>
      </c>
      <c r="D5945" s="130" t="s">
        <v>572</v>
      </c>
      <c r="E5945" s="131">
        <v>2</v>
      </c>
    </row>
    <row r="5946" spans="1:5">
      <c r="A5946" t="str">
        <f>VLOOKUP(C5946,Nomen2!$A$1:$E$34,2,0)</f>
        <v>SEINE-MARITIME</v>
      </c>
      <c r="B5946">
        <f>VLOOKUP(C5946,Nomen2!$A$1:$E$34,3,0)</f>
        <v>0</v>
      </c>
      <c r="C5946" s="131">
        <v>76</v>
      </c>
      <c r="D5946" s="130" t="s">
        <v>478</v>
      </c>
      <c r="E5946" s="131">
        <v>2</v>
      </c>
    </row>
    <row r="5947" spans="1:5">
      <c r="A5947" t="str">
        <f>VLOOKUP(C5947,Nomen2!$A$1:$E$34,2,0)</f>
        <v>SEINE-MARITIME</v>
      </c>
      <c r="B5947">
        <f>VLOOKUP(C5947,Nomen2!$A$1:$E$34,3,0)</f>
        <v>0</v>
      </c>
      <c r="C5947" s="131">
        <v>76</v>
      </c>
      <c r="D5947" s="130" t="s">
        <v>480</v>
      </c>
      <c r="E5947" s="131">
        <v>2</v>
      </c>
    </row>
    <row r="5948" spans="1:5">
      <c r="A5948" t="str">
        <f>VLOOKUP(C5948,Nomen2!$A$1:$E$34,2,0)</f>
        <v>SEINE-MARITIME</v>
      </c>
      <c r="B5948">
        <f>VLOOKUP(C5948,Nomen2!$A$1:$E$34,3,0)</f>
        <v>0</v>
      </c>
      <c r="C5948" s="131">
        <v>76</v>
      </c>
      <c r="D5948" s="130" t="s">
        <v>575</v>
      </c>
      <c r="E5948" s="131">
        <v>2</v>
      </c>
    </row>
    <row r="5949" spans="1:5">
      <c r="A5949" t="str">
        <f>VLOOKUP(C5949,Nomen2!$A$1:$E$34,2,0)</f>
        <v>SEINE-MARITIME</v>
      </c>
      <c r="B5949">
        <f>VLOOKUP(C5949,Nomen2!$A$1:$E$34,3,0)</f>
        <v>0</v>
      </c>
      <c r="C5949" s="131">
        <v>76</v>
      </c>
      <c r="D5949" s="130" t="s">
        <v>326</v>
      </c>
      <c r="E5949" s="131">
        <v>2</v>
      </c>
    </row>
    <row r="5950" spans="1:5">
      <c r="A5950" t="str">
        <f>VLOOKUP(C5950,Nomen2!$A$1:$E$34,2,0)</f>
        <v>SEINE-MARITIME</v>
      </c>
      <c r="B5950">
        <f>VLOOKUP(C5950,Nomen2!$A$1:$E$34,3,0)</f>
        <v>0</v>
      </c>
      <c r="C5950" s="131">
        <v>76</v>
      </c>
      <c r="D5950" s="130" t="s">
        <v>398</v>
      </c>
      <c r="E5950" s="131">
        <v>2</v>
      </c>
    </row>
    <row r="5951" spans="1:5">
      <c r="A5951" t="str">
        <f>VLOOKUP(C5951,Nomen2!$A$1:$E$34,2,0)</f>
        <v>SEINE-MARITIME</v>
      </c>
      <c r="B5951">
        <f>VLOOKUP(C5951,Nomen2!$A$1:$E$34,3,0)</f>
        <v>0</v>
      </c>
      <c r="C5951" s="131">
        <v>76</v>
      </c>
      <c r="D5951" s="130" t="s">
        <v>488</v>
      </c>
      <c r="E5951" s="131">
        <v>2</v>
      </c>
    </row>
    <row r="5952" spans="1:5">
      <c r="A5952" t="str">
        <f>VLOOKUP(C5952,Nomen2!$A$1:$E$34,2,0)</f>
        <v>SEINE-MARITIME</v>
      </c>
      <c r="B5952">
        <f>VLOOKUP(C5952,Nomen2!$A$1:$E$34,3,0)</f>
        <v>0</v>
      </c>
      <c r="C5952" s="131">
        <v>76</v>
      </c>
      <c r="D5952" s="130" t="s">
        <v>584</v>
      </c>
      <c r="E5952" s="131">
        <v>2</v>
      </c>
    </row>
    <row r="5953" spans="1:5">
      <c r="A5953" t="str">
        <f>VLOOKUP(C5953,Nomen2!$A$1:$E$34,2,0)</f>
        <v>SEINE-MARITIME</v>
      </c>
      <c r="B5953">
        <f>VLOOKUP(C5953,Nomen2!$A$1:$E$34,3,0)</f>
        <v>0</v>
      </c>
      <c r="C5953" s="131">
        <v>76</v>
      </c>
      <c r="D5953" s="130" t="s">
        <v>313</v>
      </c>
      <c r="E5953" s="131">
        <v>2</v>
      </c>
    </row>
    <row r="5954" spans="1:5">
      <c r="A5954" t="str">
        <f>VLOOKUP(C5954,Nomen2!$A$1:$E$34,2,0)</f>
        <v>SEINE-MARITIME</v>
      </c>
      <c r="B5954">
        <f>VLOOKUP(C5954,Nomen2!$A$1:$E$34,3,0)</f>
        <v>0</v>
      </c>
      <c r="C5954" s="131">
        <v>76</v>
      </c>
      <c r="D5954" s="130" t="s">
        <v>490</v>
      </c>
      <c r="E5954" s="131">
        <v>2</v>
      </c>
    </row>
    <row r="5955" spans="1:5">
      <c r="A5955" t="str">
        <f>VLOOKUP(C5955,Nomen2!$A$1:$E$34,2,0)</f>
        <v>SEINE-MARITIME</v>
      </c>
      <c r="B5955">
        <f>VLOOKUP(C5955,Nomen2!$A$1:$E$34,3,0)</f>
        <v>0</v>
      </c>
      <c r="C5955" s="131">
        <v>76</v>
      </c>
      <c r="D5955" s="130" t="s">
        <v>370</v>
      </c>
      <c r="E5955" s="131">
        <v>2</v>
      </c>
    </row>
    <row r="5956" spans="1:5">
      <c r="A5956" t="str">
        <f>VLOOKUP(C5956,Nomen2!$A$1:$E$34,2,0)</f>
        <v>SEINE-MARITIME</v>
      </c>
      <c r="B5956">
        <f>VLOOKUP(C5956,Nomen2!$A$1:$E$34,3,0)</f>
        <v>0</v>
      </c>
      <c r="C5956" s="131">
        <v>76</v>
      </c>
      <c r="D5956" s="130" t="s">
        <v>643</v>
      </c>
      <c r="E5956" s="131">
        <v>2</v>
      </c>
    </row>
    <row r="5957" spans="1:5">
      <c r="A5957" t="str">
        <f>VLOOKUP(C5957,Nomen2!$A$1:$E$34,2,0)</f>
        <v>SEINE-MARITIME</v>
      </c>
      <c r="B5957">
        <f>VLOOKUP(C5957,Nomen2!$A$1:$E$34,3,0)</f>
        <v>0</v>
      </c>
      <c r="C5957" s="131">
        <v>76</v>
      </c>
      <c r="D5957" s="130" t="s">
        <v>502</v>
      </c>
      <c r="E5957" s="131">
        <v>2</v>
      </c>
    </row>
    <row r="5958" spans="1:5">
      <c r="A5958" t="str">
        <f>VLOOKUP(C5958,Nomen2!$A$1:$E$34,2,0)</f>
        <v>SEINE-MARITIME</v>
      </c>
      <c r="B5958">
        <f>VLOOKUP(C5958,Nomen2!$A$1:$E$34,3,0)</f>
        <v>0</v>
      </c>
      <c r="C5958" s="131">
        <v>76</v>
      </c>
      <c r="D5958" s="130" t="s">
        <v>345</v>
      </c>
      <c r="E5958" s="131">
        <v>2</v>
      </c>
    </row>
    <row r="5959" spans="1:5">
      <c r="A5959" t="str">
        <f>VLOOKUP(C5959,Nomen2!$A$1:$E$34,2,0)</f>
        <v>SEINE-MARITIME</v>
      </c>
      <c r="B5959">
        <f>VLOOKUP(C5959,Nomen2!$A$1:$E$34,3,0)</f>
        <v>0</v>
      </c>
      <c r="C5959" s="131">
        <v>76</v>
      </c>
      <c r="D5959" s="130" t="s">
        <v>333</v>
      </c>
      <c r="E5959" s="131">
        <v>2</v>
      </c>
    </row>
    <row r="5960" spans="1:5">
      <c r="A5960" t="str">
        <f>VLOOKUP(C5960,Nomen2!$A$1:$E$34,2,0)</f>
        <v>SEINE-MARITIME</v>
      </c>
      <c r="B5960">
        <f>VLOOKUP(C5960,Nomen2!$A$1:$E$34,3,0)</f>
        <v>0</v>
      </c>
      <c r="C5960" s="131">
        <v>76</v>
      </c>
      <c r="D5960" s="130" t="s">
        <v>507</v>
      </c>
      <c r="E5960" s="131">
        <v>2</v>
      </c>
    </row>
    <row r="5961" spans="1:5">
      <c r="A5961" t="str">
        <f>VLOOKUP(C5961,Nomen2!$A$1:$E$34,2,0)</f>
        <v>SEINE-MARITIME</v>
      </c>
      <c r="B5961">
        <f>VLOOKUP(C5961,Nomen2!$A$1:$E$34,3,0)</f>
        <v>0</v>
      </c>
      <c r="C5961" s="131">
        <v>76</v>
      </c>
      <c r="D5961" s="130" t="s">
        <v>405</v>
      </c>
      <c r="E5961" s="131">
        <v>2</v>
      </c>
    </row>
    <row r="5962" spans="1:5">
      <c r="A5962" t="str">
        <f>VLOOKUP(C5962,Nomen2!$A$1:$E$34,2,0)</f>
        <v>SEINE-MARITIME</v>
      </c>
      <c r="B5962">
        <f>VLOOKUP(C5962,Nomen2!$A$1:$E$34,3,0)</f>
        <v>0</v>
      </c>
      <c r="C5962" s="131">
        <v>76</v>
      </c>
      <c r="D5962" s="130" t="s">
        <v>406</v>
      </c>
      <c r="E5962" s="131">
        <v>2</v>
      </c>
    </row>
    <row r="5963" spans="1:5">
      <c r="A5963" t="str">
        <f>VLOOKUP(C5963,Nomen2!$A$1:$E$34,2,0)</f>
        <v>SEINE-MARITIME</v>
      </c>
      <c r="B5963">
        <f>VLOOKUP(C5963,Nomen2!$A$1:$E$34,3,0)</f>
        <v>0</v>
      </c>
      <c r="C5963" s="131">
        <v>76</v>
      </c>
      <c r="D5963" s="130" t="s">
        <v>375</v>
      </c>
      <c r="E5963" s="131">
        <v>2</v>
      </c>
    </row>
    <row r="5964" spans="1:5">
      <c r="A5964" t="str">
        <f>VLOOKUP(C5964,Nomen2!$A$1:$E$34,2,0)</f>
        <v>SEINE-MARITIME</v>
      </c>
      <c r="B5964">
        <f>VLOOKUP(C5964,Nomen2!$A$1:$E$34,3,0)</f>
        <v>0</v>
      </c>
      <c r="C5964" s="131">
        <v>76</v>
      </c>
      <c r="D5964" s="130" t="s">
        <v>650</v>
      </c>
      <c r="E5964" s="131">
        <v>2</v>
      </c>
    </row>
    <row r="5965" spans="1:5">
      <c r="A5965" t="str">
        <f>VLOOKUP(C5965,Nomen2!$A$1:$E$34,2,0)</f>
        <v>SEINE-MARITIME</v>
      </c>
      <c r="B5965">
        <f>VLOOKUP(C5965,Nomen2!$A$1:$E$34,3,0)</f>
        <v>0</v>
      </c>
      <c r="C5965" s="131">
        <v>76</v>
      </c>
      <c r="D5965" s="130" t="s">
        <v>586</v>
      </c>
      <c r="E5965" s="131">
        <v>2</v>
      </c>
    </row>
    <row r="5966" spans="1:5">
      <c r="A5966" t="str">
        <f>VLOOKUP(C5966,Nomen2!$A$1:$E$34,2,0)</f>
        <v>SEINE-MARITIME</v>
      </c>
      <c r="B5966">
        <f>VLOOKUP(C5966,Nomen2!$A$1:$E$34,3,0)</f>
        <v>0</v>
      </c>
      <c r="C5966" s="131">
        <v>76</v>
      </c>
      <c r="D5966" s="130" t="s">
        <v>515</v>
      </c>
      <c r="E5966" s="131">
        <v>2</v>
      </c>
    </row>
    <row r="5967" spans="1:5">
      <c r="A5967" t="str">
        <f>VLOOKUP(C5967,Nomen2!$A$1:$E$34,2,0)</f>
        <v>SEINE-MARITIME</v>
      </c>
      <c r="B5967">
        <f>VLOOKUP(C5967,Nomen2!$A$1:$E$34,3,0)</f>
        <v>0</v>
      </c>
      <c r="C5967" s="131">
        <v>76</v>
      </c>
      <c r="D5967" s="130" t="s">
        <v>605</v>
      </c>
      <c r="E5967" s="131">
        <v>2</v>
      </c>
    </row>
    <row r="5968" spans="1:5">
      <c r="A5968" t="str">
        <f>VLOOKUP(C5968,Nomen2!$A$1:$E$34,2,0)</f>
        <v>SEINE-MARITIME</v>
      </c>
      <c r="B5968">
        <f>VLOOKUP(C5968,Nomen2!$A$1:$E$34,3,0)</f>
        <v>0</v>
      </c>
      <c r="C5968" s="131">
        <v>76</v>
      </c>
      <c r="D5968" s="130" t="s">
        <v>628</v>
      </c>
      <c r="E5968" s="131">
        <v>2</v>
      </c>
    </row>
    <row r="5969" spans="1:5">
      <c r="A5969" t="str">
        <f>VLOOKUP(C5969,Nomen2!$A$1:$E$34,2,0)</f>
        <v>SEINE-MARITIME</v>
      </c>
      <c r="B5969">
        <f>VLOOKUP(C5969,Nomen2!$A$1:$E$34,3,0)</f>
        <v>0</v>
      </c>
      <c r="C5969" s="131">
        <v>76</v>
      </c>
      <c r="D5969" s="130" t="s">
        <v>408</v>
      </c>
      <c r="E5969" s="131">
        <v>2</v>
      </c>
    </row>
    <row r="5970" spans="1:5">
      <c r="A5970" t="str">
        <f>VLOOKUP(C5970,Nomen2!$A$1:$E$34,2,0)</f>
        <v>SEINE-MARITIME</v>
      </c>
      <c r="B5970">
        <f>VLOOKUP(C5970,Nomen2!$A$1:$E$34,3,0)</f>
        <v>0</v>
      </c>
      <c r="C5970" s="131">
        <v>76</v>
      </c>
      <c r="D5970" s="130" t="s">
        <v>451</v>
      </c>
      <c r="E5970" s="131">
        <v>2</v>
      </c>
    </row>
    <row r="5971" spans="1:5">
      <c r="A5971" t="str">
        <f>VLOOKUP(C5971,Nomen2!$A$1:$E$34,2,0)</f>
        <v>SEINE-MARITIME</v>
      </c>
      <c r="B5971">
        <f>VLOOKUP(C5971,Nomen2!$A$1:$E$34,3,0)</f>
        <v>0</v>
      </c>
      <c r="C5971" s="131">
        <v>76</v>
      </c>
      <c r="D5971" s="130" t="s">
        <v>522</v>
      </c>
      <c r="E5971" s="131">
        <v>2</v>
      </c>
    </row>
    <row r="5972" spans="1:5">
      <c r="A5972" t="str">
        <f>VLOOKUP(C5972,Nomen2!$A$1:$E$34,2,0)</f>
        <v>SEINE-MARITIME</v>
      </c>
      <c r="B5972">
        <f>VLOOKUP(C5972,Nomen2!$A$1:$E$34,3,0)</f>
        <v>0</v>
      </c>
      <c r="C5972" s="131">
        <v>76</v>
      </c>
      <c r="D5972" s="130" t="s">
        <v>608</v>
      </c>
      <c r="E5972" s="131">
        <v>2</v>
      </c>
    </row>
    <row r="5973" spans="1:5">
      <c r="A5973" t="str">
        <f>VLOOKUP(C5973,Nomen2!$A$1:$E$34,2,0)</f>
        <v>SEINE-MARITIME</v>
      </c>
      <c r="B5973">
        <f>VLOOKUP(C5973,Nomen2!$A$1:$E$34,3,0)</f>
        <v>0</v>
      </c>
      <c r="C5973" s="131">
        <v>76</v>
      </c>
      <c r="D5973" s="130" t="s">
        <v>589</v>
      </c>
      <c r="E5973" s="131">
        <v>2</v>
      </c>
    </row>
    <row r="5974" spans="1:5">
      <c r="A5974" t="str">
        <f>VLOOKUP(C5974,Nomen2!$A$1:$E$34,2,0)</f>
        <v>SEINE-MARITIME</v>
      </c>
      <c r="B5974">
        <f>VLOOKUP(C5974,Nomen2!$A$1:$E$34,3,0)</f>
        <v>0</v>
      </c>
      <c r="C5974" s="131">
        <v>76</v>
      </c>
      <c r="D5974" s="130" t="s">
        <v>609</v>
      </c>
      <c r="E5974" s="131">
        <v>2</v>
      </c>
    </row>
    <row r="5975" spans="1:5">
      <c r="A5975" t="str">
        <f>VLOOKUP(C5975,Nomen2!$A$1:$E$34,2,0)</f>
        <v>SEINE-MARITIME</v>
      </c>
      <c r="B5975">
        <f>VLOOKUP(C5975,Nomen2!$A$1:$E$34,3,0)</f>
        <v>0</v>
      </c>
      <c r="C5975" s="131">
        <v>76</v>
      </c>
      <c r="D5975" s="130" t="s">
        <v>454</v>
      </c>
      <c r="E5975" s="131">
        <v>2</v>
      </c>
    </row>
    <row r="5976" spans="1:5">
      <c r="A5976" t="str">
        <f>VLOOKUP(C5976,Nomen2!$A$1:$E$34,2,0)</f>
        <v>SEINE-MARITIME</v>
      </c>
      <c r="B5976">
        <f>VLOOKUP(C5976,Nomen2!$A$1:$E$34,3,0)</f>
        <v>0</v>
      </c>
      <c r="C5976" s="131">
        <v>76</v>
      </c>
      <c r="D5976" s="130" t="s">
        <v>581</v>
      </c>
      <c r="E5976" s="131">
        <v>2</v>
      </c>
    </row>
    <row r="5977" spans="1:5">
      <c r="A5977" t="str">
        <f>VLOOKUP(C5977,Nomen2!$A$1:$E$34,2,0)</f>
        <v>SEINE-MARITIME</v>
      </c>
      <c r="B5977">
        <f>VLOOKUP(C5977,Nomen2!$A$1:$E$34,3,0)</f>
        <v>0</v>
      </c>
      <c r="C5977" s="131">
        <v>76</v>
      </c>
      <c r="D5977" s="130" t="s">
        <v>410</v>
      </c>
      <c r="E5977" s="131">
        <v>2</v>
      </c>
    </row>
    <row r="5978" spans="1:5">
      <c r="A5978" t="str">
        <f>VLOOKUP(C5978,Nomen2!$A$1:$E$34,2,0)</f>
        <v>SEINE-MARITIME</v>
      </c>
      <c r="B5978">
        <f>VLOOKUP(C5978,Nomen2!$A$1:$E$34,3,0)</f>
        <v>0</v>
      </c>
      <c r="C5978" s="131">
        <v>76</v>
      </c>
      <c r="D5978" s="130" t="s">
        <v>457</v>
      </c>
      <c r="E5978" s="131">
        <v>2</v>
      </c>
    </row>
    <row r="5979" spans="1:5">
      <c r="A5979" t="str">
        <f>VLOOKUP(C5979,Nomen2!$A$1:$E$34,2,0)</f>
        <v>SEINE-MARITIME</v>
      </c>
      <c r="B5979">
        <f>VLOOKUP(C5979,Nomen2!$A$1:$E$34,3,0)</f>
        <v>0</v>
      </c>
      <c r="C5979" s="131">
        <v>76</v>
      </c>
      <c r="D5979" s="130" t="s">
        <v>528</v>
      </c>
      <c r="E5979" s="131">
        <v>2</v>
      </c>
    </row>
    <row r="5980" spans="1:5">
      <c r="A5980" t="str">
        <f>VLOOKUP(C5980,Nomen2!$A$1:$E$34,2,0)</f>
        <v>SEINE-MARITIME</v>
      </c>
      <c r="B5980">
        <f>VLOOKUP(C5980,Nomen2!$A$1:$E$34,3,0)</f>
        <v>0</v>
      </c>
      <c r="C5980" s="131">
        <v>76</v>
      </c>
      <c r="D5980" s="130" t="s">
        <v>530</v>
      </c>
      <c r="E5980" s="131">
        <v>2</v>
      </c>
    </row>
    <row r="5981" spans="1:5">
      <c r="A5981" t="str">
        <f>VLOOKUP(C5981,Nomen2!$A$1:$E$34,2,0)</f>
        <v>SEINE-MARITIME</v>
      </c>
      <c r="B5981">
        <f>VLOOKUP(C5981,Nomen2!$A$1:$E$34,3,0)</f>
        <v>0</v>
      </c>
      <c r="C5981" s="131">
        <v>76</v>
      </c>
      <c r="D5981" s="130" t="s">
        <v>387</v>
      </c>
      <c r="E5981" s="131">
        <v>2</v>
      </c>
    </row>
    <row r="5982" spans="1:5">
      <c r="A5982" t="str">
        <f>VLOOKUP(C5982,Nomen2!$A$1:$E$34,2,0)</f>
        <v>SEINE-MARITIME</v>
      </c>
      <c r="B5982">
        <f>VLOOKUP(C5982,Nomen2!$A$1:$E$34,3,0)</f>
        <v>0</v>
      </c>
      <c r="C5982" s="131">
        <v>76</v>
      </c>
      <c r="D5982" s="130" t="s">
        <v>388</v>
      </c>
      <c r="E5982" s="131">
        <v>2</v>
      </c>
    </row>
    <row r="5983" spans="1:5">
      <c r="A5983" t="str">
        <f>VLOOKUP(C5983,Nomen2!$A$1:$E$34,2,0)</f>
        <v>SEINE-MARITIME</v>
      </c>
      <c r="B5983">
        <f>VLOOKUP(C5983,Nomen2!$A$1:$E$34,3,0)</f>
        <v>0</v>
      </c>
      <c r="C5983" s="131">
        <v>76</v>
      </c>
      <c r="D5983" s="130" t="s">
        <v>537</v>
      </c>
      <c r="E5983" s="131">
        <v>2</v>
      </c>
    </row>
    <row r="5984" spans="1:5">
      <c r="A5984" t="str">
        <f>VLOOKUP(C5984,Nomen2!$A$1:$E$34,2,0)</f>
        <v>SEINE-MARITIME</v>
      </c>
      <c r="B5984">
        <f>VLOOKUP(C5984,Nomen2!$A$1:$E$34,3,0)</f>
        <v>0</v>
      </c>
      <c r="C5984" s="131">
        <v>76</v>
      </c>
      <c r="D5984" s="130" t="s">
        <v>284</v>
      </c>
      <c r="E5984" s="131">
        <v>2</v>
      </c>
    </row>
    <row r="5985" spans="1:5">
      <c r="A5985" t="str">
        <f>VLOOKUP(C5985,Nomen2!$A$1:$E$34,2,0)</f>
        <v>SEINE-MARITIME</v>
      </c>
      <c r="B5985">
        <f>VLOOKUP(C5985,Nomen2!$A$1:$E$34,3,0)</f>
        <v>0</v>
      </c>
      <c r="C5985" s="131">
        <v>76</v>
      </c>
      <c r="D5985" s="130" t="s">
        <v>334</v>
      </c>
      <c r="E5985" s="131">
        <v>2</v>
      </c>
    </row>
    <row r="5986" spans="1:5">
      <c r="A5986" t="str">
        <f>VLOOKUP(C5986,Nomen2!$A$1:$E$34,2,0)</f>
        <v>SEINE-MARITIME</v>
      </c>
      <c r="B5986">
        <f>VLOOKUP(C5986,Nomen2!$A$1:$E$34,3,0)</f>
        <v>0</v>
      </c>
      <c r="C5986" s="131">
        <v>76</v>
      </c>
      <c r="D5986" s="130" t="s">
        <v>309</v>
      </c>
      <c r="E5986" s="131">
        <v>2</v>
      </c>
    </row>
    <row r="5987" spans="1:5">
      <c r="A5987" t="str">
        <f>VLOOKUP(C5987,Nomen2!$A$1:$E$34,2,0)</f>
        <v>SEINE-MARITIME</v>
      </c>
      <c r="B5987">
        <f>VLOOKUP(C5987,Nomen2!$A$1:$E$34,3,0)</f>
        <v>0</v>
      </c>
      <c r="C5987" s="131">
        <v>76</v>
      </c>
      <c r="D5987" s="130" t="s">
        <v>542</v>
      </c>
      <c r="E5987" s="131">
        <v>2</v>
      </c>
    </row>
    <row r="5988" spans="1:5">
      <c r="A5988" t="str">
        <f>VLOOKUP(C5988,Nomen2!$A$1:$E$34,2,0)</f>
        <v>SEINE-MARITIME</v>
      </c>
      <c r="B5988">
        <f>VLOOKUP(C5988,Nomen2!$A$1:$E$34,3,0)</f>
        <v>0</v>
      </c>
      <c r="C5988" s="131">
        <v>76</v>
      </c>
      <c r="D5988" s="130" t="s">
        <v>544</v>
      </c>
      <c r="E5988" s="131">
        <v>2</v>
      </c>
    </row>
    <row r="5989" spans="1:5">
      <c r="A5989" t="str">
        <f>VLOOKUP(C5989,Nomen2!$A$1:$E$34,2,0)</f>
        <v>SEINE-MARITIME</v>
      </c>
      <c r="B5989">
        <f>VLOOKUP(C5989,Nomen2!$A$1:$E$34,3,0)</f>
        <v>0</v>
      </c>
      <c r="C5989" s="131">
        <v>76</v>
      </c>
      <c r="D5989" s="130" t="s">
        <v>304</v>
      </c>
      <c r="E5989" s="131">
        <v>2</v>
      </c>
    </row>
    <row r="5990" spans="1:5">
      <c r="A5990" t="str">
        <f>VLOOKUP(C5990,Nomen2!$A$1:$E$34,2,0)</f>
        <v>SEINE-MARITIME</v>
      </c>
      <c r="B5990">
        <f>VLOOKUP(C5990,Nomen2!$A$1:$E$34,3,0)</f>
        <v>0</v>
      </c>
      <c r="C5990" s="131">
        <v>76</v>
      </c>
      <c r="D5990" s="130" t="s">
        <v>336</v>
      </c>
      <c r="E5990" s="131">
        <v>2</v>
      </c>
    </row>
    <row r="5991" spans="1:5">
      <c r="A5991" t="str">
        <f>VLOOKUP(C5991,Nomen2!$A$1:$E$34,2,0)</f>
        <v>SEINE-MARITIME</v>
      </c>
      <c r="B5991">
        <f>VLOOKUP(C5991,Nomen2!$A$1:$E$34,3,0)</f>
        <v>0</v>
      </c>
      <c r="C5991" s="131">
        <v>76</v>
      </c>
      <c r="D5991" s="130" t="s">
        <v>548</v>
      </c>
      <c r="E5991" s="131">
        <v>2</v>
      </c>
    </row>
    <row r="5992" spans="1:5">
      <c r="A5992" t="str">
        <f>VLOOKUP(C5992,Nomen2!$A$1:$E$34,2,0)</f>
        <v>SEINE-MARITIME</v>
      </c>
      <c r="B5992">
        <f>VLOOKUP(C5992,Nomen2!$A$1:$E$34,3,0)</f>
        <v>0</v>
      </c>
      <c r="C5992" s="131">
        <v>76</v>
      </c>
      <c r="D5992" s="130" t="s">
        <v>393</v>
      </c>
      <c r="E5992" s="131">
        <v>2</v>
      </c>
    </row>
    <row r="5993" spans="1:5">
      <c r="A5993" t="str">
        <f>VLOOKUP(C5993,Nomen2!$A$1:$E$34,2,0)</f>
        <v>SEINE-MARITIME</v>
      </c>
      <c r="B5993">
        <f>VLOOKUP(C5993,Nomen2!$A$1:$E$34,3,0)</f>
        <v>0</v>
      </c>
      <c r="C5993" s="131">
        <v>76</v>
      </c>
      <c r="D5993" s="130" t="s">
        <v>471</v>
      </c>
      <c r="E5993" s="131">
        <v>2</v>
      </c>
    </row>
    <row r="5994" spans="1:5">
      <c r="A5994" t="str">
        <f>VLOOKUP(C5994,Nomen2!$A$1:$E$34,2,0)</f>
        <v>SEINE-MARITIME</v>
      </c>
      <c r="B5994">
        <f>VLOOKUP(C5994,Nomen2!$A$1:$E$34,3,0)</f>
        <v>0</v>
      </c>
      <c r="C5994" s="131">
        <v>76</v>
      </c>
      <c r="D5994" s="130" t="s">
        <v>555</v>
      </c>
      <c r="E5994" s="131">
        <v>2</v>
      </c>
    </row>
    <row r="5995" spans="1:5">
      <c r="A5995" t="str">
        <f>VLOOKUP(C5995,Nomen2!$A$1:$E$34,2,0)</f>
        <v>SEINE-MARITIME</v>
      </c>
      <c r="B5995">
        <f>VLOOKUP(C5995,Nomen2!$A$1:$E$34,3,0)</f>
        <v>0</v>
      </c>
      <c r="C5995" s="131">
        <v>76</v>
      </c>
      <c r="D5995" s="130" t="s">
        <v>569</v>
      </c>
      <c r="E5995" s="131">
        <v>2</v>
      </c>
    </row>
    <row r="5996" spans="1:5">
      <c r="A5996" t="str">
        <f>VLOOKUP(C5996,Nomen2!$A$1:$E$34,2,0)</f>
        <v>SEINE-MARITIME</v>
      </c>
      <c r="B5996">
        <f>VLOOKUP(C5996,Nomen2!$A$1:$E$34,3,0)</f>
        <v>0</v>
      </c>
      <c r="C5996" s="131">
        <v>76</v>
      </c>
      <c r="D5996" s="130" t="s">
        <v>558</v>
      </c>
      <c r="E5996" s="131">
        <v>2</v>
      </c>
    </row>
    <row r="5997" spans="1:5">
      <c r="A5997" t="str">
        <f>VLOOKUP(C5997,Nomen2!$A$1:$E$34,2,0)</f>
        <v>SEINE-MARITIME</v>
      </c>
      <c r="B5997">
        <f>VLOOKUP(C5997,Nomen2!$A$1:$E$34,3,0)</f>
        <v>0</v>
      </c>
      <c r="C5997" s="131">
        <v>76</v>
      </c>
      <c r="D5997" s="130" t="s">
        <v>614</v>
      </c>
      <c r="E5997" s="131">
        <v>1</v>
      </c>
    </row>
    <row r="5998" spans="1:5">
      <c r="A5998" t="str">
        <f>VLOOKUP(C5998,Nomen2!$A$1:$E$34,2,0)</f>
        <v>SEINE-MARITIME</v>
      </c>
      <c r="B5998">
        <f>VLOOKUP(C5998,Nomen2!$A$1:$E$34,3,0)</f>
        <v>0</v>
      </c>
      <c r="C5998" s="131">
        <v>76</v>
      </c>
      <c r="D5998" s="130" t="s">
        <v>423</v>
      </c>
      <c r="E5998" s="131">
        <v>1</v>
      </c>
    </row>
    <row r="5999" spans="1:5">
      <c r="A5999" t="str">
        <f>VLOOKUP(C5999,Nomen2!$A$1:$E$34,2,0)</f>
        <v>SEINE-MARITIME</v>
      </c>
      <c r="B5999">
        <f>VLOOKUP(C5999,Nomen2!$A$1:$E$34,3,0)</f>
        <v>0</v>
      </c>
      <c r="C5999" s="131">
        <v>76</v>
      </c>
      <c r="D5999" s="130" t="s">
        <v>475</v>
      </c>
      <c r="E5999" s="131">
        <v>1</v>
      </c>
    </row>
    <row r="6000" spans="1:5">
      <c r="A6000" t="str">
        <f>VLOOKUP(C6000,Nomen2!$A$1:$E$34,2,0)</f>
        <v>SEINE-MARITIME</v>
      </c>
      <c r="B6000">
        <f>VLOOKUP(C6000,Nomen2!$A$1:$E$34,3,0)</f>
        <v>0</v>
      </c>
      <c r="C6000" s="131">
        <v>76</v>
      </c>
      <c r="D6000" s="130" t="s">
        <v>364</v>
      </c>
      <c r="E6000" s="131">
        <v>1</v>
      </c>
    </row>
    <row r="6001" spans="1:5">
      <c r="A6001" t="str">
        <f>VLOOKUP(C6001,Nomen2!$A$1:$E$34,2,0)</f>
        <v>SEINE-MARITIME</v>
      </c>
      <c r="B6001">
        <f>VLOOKUP(C6001,Nomen2!$A$1:$E$34,3,0)</f>
        <v>0</v>
      </c>
      <c r="C6001" s="131">
        <v>76</v>
      </c>
      <c r="D6001" s="130" t="s">
        <v>626</v>
      </c>
      <c r="E6001" s="131">
        <v>1</v>
      </c>
    </row>
    <row r="6002" spans="1:5">
      <c r="A6002" t="str">
        <f>VLOOKUP(C6002,Nomen2!$A$1:$E$34,2,0)</f>
        <v>SEINE-MARITIME</v>
      </c>
      <c r="B6002">
        <f>VLOOKUP(C6002,Nomen2!$A$1:$E$34,3,0)</f>
        <v>0</v>
      </c>
      <c r="C6002" s="131">
        <v>76</v>
      </c>
      <c r="D6002" s="130" t="s">
        <v>615</v>
      </c>
      <c r="E6002" s="131">
        <v>1</v>
      </c>
    </row>
    <row r="6003" spans="1:5">
      <c r="A6003" t="str">
        <f>VLOOKUP(C6003,Nomen2!$A$1:$E$34,2,0)</f>
        <v>SEINE-MARITIME</v>
      </c>
      <c r="B6003">
        <f>VLOOKUP(C6003,Nomen2!$A$1:$E$34,3,0)</f>
        <v>0</v>
      </c>
      <c r="C6003" s="131">
        <v>76</v>
      </c>
      <c r="D6003" s="130" t="s">
        <v>602</v>
      </c>
      <c r="E6003" s="131">
        <v>1</v>
      </c>
    </row>
    <row r="6004" spans="1:5">
      <c r="A6004" t="str">
        <f>VLOOKUP(C6004,Nomen2!$A$1:$E$34,2,0)</f>
        <v>SEINE-MARITIME</v>
      </c>
      <c r="B6004">
        <f>VLOOKUP(C6004,Nomen2!$A$1:$E$34,3,0)</f>
        <v>0</v>
      </c>
      <c r="C6004" s="131">
        <v>76</v>
      </c>
      <c r="D6004" s="130" t="s">
        <v>652</v>
      </c>
      <c r="E6004" s="131">
        <v>1</v>
      </c>
    </row>
    <row r="6005" spans="1:5">
      <c r="A6005" t="str">
        <f>VLOOKUP(C6005,Nomen2!$A$1:$E$34,2,0)</f>
        <v>SEINE-MARITIME</v>
      </c>
      <c r="B6005">
        <f>VLOOKUP(C6005,Nomen2!$A$1:$E$34,3,0)</f>
        <v>0</v>
      </c>
      <c r="C6005" s="131">
        <v>76</v>
      </c>
      <c r="D6005" s="130" t="s">
        <v>711</v>
      </c>
      <c r="E6005" s="131">
        <v>1</v>
      </c>
    </row>
    <row r="6006" spans="1:5">
      <c r="A6006" t="str">
        <f>VLOOKUP(C6006,Nomen2!$A$1:$E$34,2,0)</f>
        <v>SEINE-MARITIME</v>
      </c>
      <c r="B6006">
        <f>VLOOKUP(C6006,Nomen2!$A$1:$E$34,3,0)</f>
        <v>0</v>
      </c>
      <c r="C6006" s="131">
        <v>76</v>
      </c>
      <c r="D6006" s="130" t="s">
        <v>728</v>
      </c>
      <c r="E6006" s="131">
        <v>1</v>
      </c>
    </row>
    <row r="6007" spans="1:5">
      <c r="A6007" t="str">
        <f>VLOOKUP(C6007,Nomen2!$A$1:$E$34,2,0)</f>
        <v>SEINE-MARITIME</v>
      </c>
      <c r="B6007">
        <f>VLOOKUP(C6007,Nomen2!$A$1:$E$34,3,0)</f>
        <v>0</v>
      </c>
      <c r="C6007" s="131">
        <v>76</v>
      </c>
      <c r="D6007" s="130" t="s">
        <v>430</v>
      </c>
      <c r="E6007" s="131">
        <v>1</v>
      </c>
    </row>
    <row r="6008" spans="1:5">
      <c r="A6008" t="str">
        <f>VLOOKUP(C6008,Nomen2!$A$1:$E$34,2,0)</f>
        <v>SEINE-MARITIME</v>
      </c>
      <c r="B6008">
        <f>VLOOKUP(C6008,Nomen2!$A$1:$E$34,3,0)</f>
        <v>0</v>
      </c>
      <c r="C6008" s="131">
        <v>76</v>
      </c>
      <c r="D6008" s="130" t="s">
        <v>492</v>
      </c>
      <c r="E6008" s="131">
        <v>1</v>
      </c>
    </row>
    <row r="6009" spans="1:5">
      <c r="A6009" t="str">
        <f>VLOOKUP(C6009,Nomen2!$A$1:$E$34,2,0)</f>
        <v>SEINE-MARITIME</v>
      </c>
      <c r="B6009">
        <f>VLOOKUP(C6009,Nomen2!$A$1:$E$34,3,0)</f>
        <v>0</v>
      </c>
      <c r="C6009" s="131">
        <v>76</v>
      </c>
      <c r="D6009" s="130" t="s">
        <v>494</v>
      </c>
      <c r="E6009" s="131">
        <v>1</v>
      </c>
    </row>
    <row r="6010" spans="1:5">
      <c r="A6010" t="str">
        <f>VLOOKUP(C6010,Nomen2!$A$1:$E$34,2,0)</f>
        <v>SEINE-MARITIME</v>
      </c>
      <c r="B6010">
        <f>VLOOKUP(C6010,Nomen2!$A$1:$E$34,3,0)</f>
        <v>0</v>
      </c>
      <c r="C6010" s="131">
        <v>76</v>
      </c>
      <c r="D6010" s="130" t="s">
        <v>495</v>
      </c>
      <c r="E6010" s="131">
        <v>1</v>
      </c>
    </row>
    <row r="6011" spans="1:5">
      <c r="A6011" t="str">
        <f>VLOOKUP(C6011,Nomen2!$A$1:$E$34,2,0)</f>
        <v>SEINE-MARITIME</v>
      </c>
      <c r="B6011">
        <f>VLOOKUP(C6011,Nomen2!$A$1:$E$34,3,0)</f>
        <v>0</v>
      </c>
      <c r="C6011" s="131">
        <v>76</v>
      </c>
      <c r="D6011" s="130" t="s">
        <v>434</v>
      </c>
      <c r="E6011" s="131">
        <v>1</v>
      </c>
    </row>
    <row r="6012" spans="1:5">
      <c r="A6012" t="str">
        <f>VLOOKUP(C6012,Nomen2!$A$1:$E$34,2,0)</f>
        <v>SEINE-MARITIME</v>
      </c>
      <c r="B6012">
        <f>VLOOKUP(C6012,Nomen2!$A$1:$E$34,3,0)</f>
        <v>0</v>
      </c>
      <c r="C6012" s="131">
        <v>76</v>
      </c>
      <c r="D6012" s="130" t="s">
        <v>631</v>
      </c>
      <c r="E6012" s="131">
        <v>1</v>
      </c>
    </row>
    <row r="6013" spans="1:5">
      <c r="A6013" t="str">
        <f>VLOOKUP(C6013,Nomen2!$A$1:$E$34,2,0)</f>
        <v>SEINE-MARITIME</v>
      </c>
      <c r="B6013">
        <f>VLOOKUP(C6013,Nomen2!$A$1:$E$34,3,0)</f>
        <v>0</v>
      </c>
      <c r="C6013" s="131">
        <v>76</v>
      </c>
      <c r="D6013" s="130" t="s">
        <v>499</v>
      </c>
      <c r="E6013" s="131">
        <v>1</v>
      </c>
    </row>
    <row r="6014" spans="1:5">
      <c r="A6014" t="str">
        <f>VLOOKUP(C6014,Nomen2!$A$1:$E$34,2,0)</f>
        <v>SEINE-MARITIME</v>
      </c>
      <c r="B6014">
        <f>VLOOKUP(C6014,Nomen2!$A$1:$E$34,3,0)</f>
        <v>0</v>
      </c>
      <c r="C6014" s="131">
        <v>76</v>
      </c>
      <c r="D6014" s="130" t="s">
        <v>438</v>
      </c>
      <c r="E6014" s="131">
        <v>1</v>
      </c>
    </row>
    <row r="6015" spans="1:5">
      <c r="A6015" t="str">
        <f>VLOOKUP(C6015,Nomen2!$A$1:$E$34,2,0)</f>
        <v>SEINE-MARITIME</v>
      </c>
      <c r="B6015">
        <f>VLOOKUP(C6015,Nomen2!$A$1:$E$34,3,0)</f>
        <v>0</v>
      </c>
      <c r="C6015" s="131">
        <v>76</v>
      </c>
      <c r="D6015" s="130" t="s">
        <v>373</v>
      </c>
      <c r="E6015" s="131">
        <v>1</v>
      </c>
    </row>
    <row r="6016" spans="1:5">
      <c r="A6016" t="str">
        <f>VLOOKUP(C6016,Nomen2!$A$1:$E$34,2,0)</f>
        <v>SEINE-MARITIME</v>
      </c>
      <c r="B6016">
        <f>VLOOKUP(C6016,Nomen2!$A$1:$E$34,3,0)</f>
        <v>0</v>
      </c>
      <c r="C6016" s="131">
        <v>76</v>
      </c>
      <c r="D6016" s="130" t="s">
        <v>503</v>
      </c>
      <c r="E6016" s="131">
        <v>1</v>
      </c>
    </row>
    <row r="6017" spans="1:5">
      <c r="A6017" t="str">
        <f>VLOOKUP(C6017,Nomen2!$A$1:$E$34,2,0)</f>
        <v>SEINE-MARITIME</v>
      </c>
      <c r="B6017">
        <f>VLOOKUP(C6017,Nomen2!$A$1:$E$34,3,0)</f>
        <v>0</v>
      </c>
      <c r="C6017" s="131">
        <v>76</v>
      </c>
      <c r="D6017" s="130" t="s">
        <v>585</v>
      </c>
      <c r="E6017" s="131">
        <v>1</v>
      </c>
    </row>
    <row r="6018" spans="1:5">
      <c r="A6018" t="str">
        <f>VLOOKUP(C6018,Nomen2!$A$1:$E$34,2,0)</f>
        <v>SEINE-MARITIME</v>
      </c>
      <c r="B6018">
        <f>VLOOKUP(C6018,Nomen2!$A$1:$E$34,3,0)</f>
        <v>0</v>
      </c>
      <c r="C6018" s="131">
        <v>76</v>
      </c>
      <c r="D6018" s="130" t="s">
        <v>323</v>
      </c>
      <c r="E6018" s="131">
        <v>1</v>
      </c>
    </row>
    <row r="6019" spans="1:5">
      <c r="A6019" t="str">
        <f>VLOOKUP(C6019,Nomen2!$A$1:$E$34,2,0)</f>
        <v>SEINE-MARITIME</v>
      </c>
      <c r="B6019">
        <f>VLOOKUP(C6019,Nomen2!$A$1:$E$34,3,0)</f>
        <v>0</v>
      </c>
      <c r="C6019" s="131">
        <v>76</v>
      </c>
      <c r="D6019" s="130" t="s">
        <v>442</v>
      </c>
      <c r="E6019" s="131">
        <v>1</v>
      </c>
    </row>
    <row r="6020" spans="1:5">
      <c r="A6020" t="str">
        <f>VLOOKUP(C6020,Nomen2!$A$1:$E$34,2,0)</f>
        <v>SEINE-MARITIME</v>
      </c>
      <c r="B6020">
        <f>VLOOKUP(C6020,Nomen2!$A$1:$E$34,3,0)</f>
        <v>0</v>
      </c>
      <c r="C6020" s="131">
        <v>76</v>
      </c>
      <c r="D6020" s="130" t="s">
        <v>509</v>
      </c>
      <c r="E6020" s="131">
        <v>1</v>
      </c>
    </row>
    <row r="6021" spans="1:5">
      <c r="A6021" t="str">
        <f>VLOOKUP(C6021,Nomen2!$A$1:$E$34,2,0)</f>
        <v>SEINE-MARITIME</v>
      </c>
      <c r="B6021">
        <f>VLOOKUP(C6021,Nomen2!$A$1:$E$34,3,0)</f>
        <v>0</v>
      </c>
      <c r="C6021" s="131">
        <v>76</v>
      </c>
      <c r="D6021" s="130" t="s">
        <v>510</v>
      </c>
      <c r="E6021" s="131">
        <v>1</v>
      </c>
    </row>
    <row r="6022" spans="1:5">
      <c r="A6022" t="str">
        <f>VLOOKUP(C6022,Nomen2!$A$1:$E$34,2,0)</f>
        <v>SEINE-MARITIME</v>
      </c>
      <c r="B6022">
        <f>VLOOKUP(C6022,Nomen2!$A$1:$E$34,3,0)</f>
        <v>0</v>
      </c>
      <c r="C6022">
        <v>76</v>
      </c>
      <c r="D6022" s="132" t="s">
        <v>511</v>
      </c>
      <c r="E6022" s="133">
        <v>1</v>
      </c>
    </row>
    <row r="6023" spans="1:5">
      <c r="A6023" t="str">
        <f>VLOOKUP(C6023,Nomen2!$A$1:$E$34,2,0)</f>
        <v>SEINE-MARITIME</v>
      </c>
      <c r="B6023">
        <f>VLOOKUP(C6023,Nomen2!$A$1:$E$34,3,0)</f>
        <v>0</v>
      </c>
      <c r="C6023">
        <v>76</v>
      </c>
      <c r="D6023" s="132" t="s">
        <v>348</v>
      </c>
      <c r="E6023" s="133">
        <v>1</v>
      </c>
    </row>
    <row r="6024" spans="1:5">
      <c r="A6024" t="str">
        <f>VLOOKUP(C6024,Nomen2!$A$1:$E$34,2,0)</f>
        <v>SEINE-MARITIME</v>
      </c>
      <c r="B6024">
        <f>VLOOKUP(C6024,Nomen2!$A$1:$E$34,3,0)</f>
        <v>0</v>
      </c>
      <c r="C6024">
        <v>76</v>
      </c>
      <c r="D6024" s="132" t="s">
        <v>443</v>
      </c>
      <c r="E6024" s="133">
        <v>1</v>
      </c>
    </row>
    <row r="6025" spans="1:5">
      <c r="A6025" t="str">
        <f>VLOOKUP(C6025,Nomen2!$A$1:$E$34,2,0)</f>
        <v>SEINE-MARITIME</v>
      </c>
      <c r="B6025">
        <f>VLOOKUP(C6025,Nomen2!$A$1:$E$34,3,0)</f>
        <v>0</v>
      </c>
      <c r="C6025">
        <v>76</v>
      </c>
      <c r="D6025" s="132" t="s">
        <v>578</v>
      </c>
      <c r="E6025" s="133">
        <v>1</v>
      </c>
    </row>
    <row r="6026" spans="1:5">
      <c r="A6026" t="str">
        <f>VLOOKUP(C6026,Nomen2!$A$1:$E$34,2,0)</f>
        <v>SEINE-MARITIME</v>
      </c>
      <c r="B6026">
        <f>VLOOKUP(C6026,Nomen2!$A$1:$E$34,3,0)</f>
        <v>0</v>
      </c>
      <c r="C6026">
        <v>76</v>
      </c>
      <c r="D6026" s="132" t="s">
        <v>579</v>
      </c>
      <c r="E6026" s="133">
        <v>1</v>
      </c>
    </row>
    <row r="6027" spans="1:5">
      <c r="A6027" t="str">
        <f>VLOOKUP(C6027,Nomen2!$A$1:$E$34,2,0)</f>
        <v>SEINE-MARITIME</v>
      </c>
      <c r="B6027">
        <f>VLOOKUP(C6027,Nomen2!$A$1:$E$34,3,0)</f>
        <v>0</v>
      </c>
      <c r="C6027">
        <v>76</v>
      </c>
      <c r="D6027" s="132" t="s">
        <v>591</v>
      </c>
      <c r="E6027" s="133">
        <v>1</v>
      </c>
    </row>
    <row r="6028" spans="1:5">
      <c r="A6028" t="str">
        <f>VLOOKUP(C6028,Nomen2!$A$1:$E$34,2,0)</f>
        <v>SEINE-MARITIME</v>
      </c>
      <c r="B6028">
        <f>VLOOKUP(C6028,Nomen2!$A$1:$E$34,3,0)</f>
        <v>0</v>
      </c>
      <c r="C6028">
        <v>76</v>
      </c>
      <c r="D6028" s="132" t="s">
        <v>655</v>
      </c>
      <c r="E6028" s="133">
        <v>1</v>
      </c>
    </row>
    <row r="6029" spans="1:5">
      <c r="A6029" t="str">
        <f>VLOOKUP(C6029,Nomen2!$A$1:$E$34,2,0)</f>
        <v>SEINE-MARITIME</v>
      </c>
      <c r="B6029">
        <f>VLOOKUP(C6029,Nomen2!$A$1:$E$34,3,0)</f>
        <v>0</v>
      </c>
      <c r="C6029">
        <v>76</v>
      </c>
      <c r="D6029" s="132" t="s">
        <v>351</v>
      </c>
      <c r="E6029" s="133">
        <v>1</v>
      </c>
    </row>
    <row r="6030" spans="1:5">
      <c r="A6030" t="str">
        <f>VLOOKUP(C6030,Nomen2!$A$1:$E$34,2,0)</f>
        <v>SEINE-MARITIME</v>
      </c>
      <c r="B6030">
        <f>VLOOKUP(C6030,Nomen2!$A$1:$E$34,3,0)</f>
        <v>0</v>
      </c>
      <c r="C6030">
        <v>76</v>
      </c>
      <c r="D6030" s="132" t="s">
        <v>580</v>
      </c>
      <c r="E6030" s="133">
        <v>1</v>
      </c>
    </row>
    <row r="6031" spans="1:5">
      <c r="A6031" t="str">
        <f>VLOOKUP(C6031,Nomen2!$A$1:$E$34,2,0)</f>
        <v>SEINE-MARITIME</v>
      </c>
      <c r="B6031">
        <f>VLOOKUP(C6031,Nomen2!$A$1:$E$34,3,0)</f>
        <v>0</v>
      </c>
      <c r="C6031">
        <v>76</v>
      </c>
      <c r="D6031" s="132" t="s">
        <v>645</v>
      </c>
      <c r="E6031" s="133">
        <v>1</v>
      </c>
    </row>
    <row r="6032" spans="1:5">
      <c r="A6032" t="str">
        <f>VLOOKUP(C6032,Nomen2!$A$1:$E$34,2,0)</f>
        <v>SEINE-MARITIME</v>
      </c>
      <c r="B6032">
        <f>VLOOKUP(C6032,Nomen2!$A$1:$E$34,3,0)</f>
        <v>0</v>
      </c>
      <c r="C6032">
        <v>76</v>
      </c>
      <c r="D6032" s="132" t="s">
        <v>518</v>
      </c>
      <c r="E6032" s="133">
        <v>1</v>
      </c>
    </row>
    <row r="6033" spans="1:5">
      <c r="A6033" t="str">
        <f>VLOOKUP(C6033,Nomen2!$A$1:$E$34,2,0)</f>
        <v>SEINE-MARITIME</v>
      </c>
      <c r="B6033">
        <f>VLOOKUP(C6033,Nomen2!$A$1:$E$34,3,0)</f>
        <v>0</v>
      </c>
      <c r="C6033">
        <v>76</v>
      </c>
      <c r="D6033" s="132" t="s">
        <v>519</v>
      </c>
      <c r="E6033" s="133">
        <v>1</v>
      </c>
    </row>
    <row r="6034" spans="1:5">
      <c r="A6034" t="str">
        <f>VLOOKUP(C6034,Nomen2!$A$1:$E$34,2,0)</f>
        <v>SEINE-MARITIME</v>
      </c>
      <c r="B6034">
        <f>VLOOKUP(C6034,Nomen2!$A$1:$E$34,3,0)</f>
        <v>0</v>
      </c>
      <c r="C6034">
        <v>76</v>
      </c>
      <c r="D6034" s="132" t="s">
        <v>450</v>
      </c>
      <c r="E6034" s="133">
        <v>1</v>
      </c>
    </row>
    <row r="6035" spans="1:5">
      <c r="A6035" t="str">
        <f>VLOOKUP(C6035,Nomen2!$A$1:$E$34,2,0)</f>
        <v>SEINE-MARITIME</v>
      </c>
      <c r="B6035">
        <f>VLOOKUP(C6035,Nomen2!$A$1:$E$34,3,0)</f>
        <v>0</v>
      </c>
      <c r="C6035">
        <v>76</v>
      </c>
      <c r="D6035" s="132" t="s">
        <v>521</v>
      </c>
      <c r="E6035" s="133">
        <v>1</v>
      </c>
    </row>
    <row r="6036" spans="1:5">
      <c r="A6036" t="str">
        <f>VLOOKUP(C6036,Nomen2!$A$1:$E$34,2,0)</f>
        <v>SEINE-MARITIME</v>
      </c>
      <c r="B6036">
        <f>VLOOKUP(C6036,Nomen2!$A$1:$E$34,3,0)</f>
        <v>0</v>
      </c>
      <c r="C6036">
        <v>76</v>
      </c>
      <c r="D6036" s="132" t="s">
        <v>452</v>
      </c>
      <c r="E6036" s="133">
        <v>1</v>
      </c>
    </row>
    <row r="6037" spans="1:5">
      <c r="A6037" t="str">
        <f>VLOOKUP(C6037,Nomen2!$A$1:$E$34,2,0)</f>
        <v>SEINE-MARITIME</v>
      </c>
      <c r="B6037">
        <f>VLOOKUP(C6037,Nomen2!$A$1:$E$34,3,0)</f>
        <v>0</v>
      </c>
      <c r="C6037">
        <v>76</v>
      </c>
      <c r="D6037" s="132" t="s">
        <v>453</v>
      </c>
      <c r="E6037" s="133">
        <v>1</v>
      </c>
    </row>
    <row r="6038" spans="1:5">
      <c r="A6038" t="str">
        <f>VLOOKUP(C6038,Nomen2!$A$1:$E$34,2,0)</f>
        <v>SEINE-MARITIME</v>
      </c>
      <c r="B6038">
        <f>VLOOKUP(C6038,Nomen2!$A$1:$E$34,3,0)</f>
        <v>0</v>
      </c>
      <c r="C6038">
        <v>76</v>
      </c>
      <c r="D6038" s="132" t="s">
        <v>611</v>
      </c>
      <c r="E6038" s="133">
        <v>1</v>
      </c>
    </row>
    <row r="6039" spans="1:5">
      <c r="A6039" t="str">
        <f>VLOOKUP(C6039,Nomen2!$A$1:$E$34,2,0)</f>
        <v>SEINE-MARITIME</v>
      </c>
      <c r="B6039">
        <f>VLOOKUP(C6039,Nomen2!$A$1:$E$34,3,0)</f>
        <v>0</v>
      </c>
      <c r="C6039">
        <v>76</v>
      </c>
      <c r="D6039" s="132" t="s">
        <v>526</v>
      </c>
      <c r="E6039" s="133">
        <v>1</v>
      </c>
    </row>
    <row r="6040" spans="1:5">
      <c r="A6040" t="str">
        <f>VLOOKUP(C6040,Nomen2!$A$1:$E$34,2,0)</f>
        <v>SEINE-MARITIME</v>
      </c>
      <c r="B6040">
        <f>VLOOKUP(C6040,Nomen2!$A$1:$E$34,3,0)</f>
        <v>0</v>
      </c>
      <c r="C6040">
        <v>76</v>
      </c>
      <c r="D6040" s="132" t="s">
        <v>529</v>
      </c>
      <c r="E6040" s="133">
        <v>1</v>
      </c>
    </row>
    <row r="6041" spans="1:5">
      <c r="A6041" t="str">
        <f>VLOOKUP(C6041,Nomen2!$A$1:$E$34,2,0)</f>
        <v>SEINE-MARITIME</v>
      </c>
      <c r="B6041">
        <f>VLOOKUP(C6041,Nomen2!$A$1:$E$34,3,0)</f>
        <v>0</v>
      </c>
      <c r="C6041">
        <v>76</v>
      </c>
      <c r="D6041" s="132" t="s">
        <v>1042</v>
      </c>
      <c r="E6041" s="133">
        <v>1</v>
      </c>
    </row>
    <row r="6042" spans="1:5">
      <c r="A6042" t="str">
        <f>VLOOKUP(C6042,Nomen2!$A$1:$E$34,2,0)</f>
        <v>SEINE-MARITIME</v>
      </c>
      <c r="B6042">
        <f>VLOOKUP(C6042,Nomen2!$A$1:$E$34,3,0)</f>
        <v>0</v>
      </c>
      <c r="C6042">
        <v>76</v>
      </c>
      <c r="D6042" s="132" t="s">
        <v>1044</v>
      </c>
      <c r="E6042" s="133">
        <v>1</v>
      </c>
    </row>
    <row r="6043" spans="1:5">
      <c r="A6043" t="str">
        <f>VLOOKUP(C6043,Nomen2!$A$1:$E$34,2,0)</f>
        <v>SEINE-MARITIME</v>
      </c>
      <c r="B6043">
        <f>VLOOKUP(C6043,Nomen2!$A$1:$E$34,3,0)</f>
        <v>0</v>
      </c>
      <c r="C6043">
        <v>76</v>
      </c>
      <c r="D6043" s="132" t="s">
        <v>531</v>
      </c>
      <c r="E6043" s="133">
        <v>1</v>
      </c>
    </row>
    <row r="6044" spans="1:5">
      <c r="A6044" t="str">
        <f>VLOOKUP(C6044,Nomen2!$A$1:$E$34,2,0)</f>
        <v>SEINE-MARITIME</v>
      </c>
      <c r="B6044">
        <f>VLOOKUP(C6044,Nomen2!$A$1:$E$34,3,0)</f>
        <v>0</v>
      </c>
      <c r="C6044">
        <v>76</v>
      </c>
      <c r="D6044" s="132" t="s">
        <v>646</v>
      </c>
      <c r="E6044" s="133">
        <v>1</v>
      </c>
    </row>
    <row r="6045" spans="1:5">
      <c r="A6045" t="str">
        <f>VLOOKUP(C6045,Nomen2!$A$1:$E$34,2,0)</f>
        <v>SEINE-MARITIME</v>
      </c>
      <c r="B6045">
        <f>VLOOKUP(C6045,Nomen2!$A$1:$E$34,3,0)</f>
        <v>0</v>
      </c>
      <c r="C6045">
        <v>76</v>
      </c>
      <c r="D6045" s="132" t="s">
        <v>657</v>
      </c>
      <c r="E6045" s="133">
        <v>1</v>
      </c>
    </row>
    <row r="6046" spans="1:5">
      <c r="A6046" t="str">
        <f>VLOOKUP(C6046,Nomen2!$A$1:$E$34,2,0)</f>
        <v>SEINE-MARITIME</v>
      </c>
      <c r="B6046">
        <f>VLOOKUP(C6046,Nomen2!$A$1:$E$34,3,0)</f>
        <v>0</v>
      </c>
      <c r="C6046">
        <v>76</v>
      </c>
      <c r="D6046" s="132" t="s">
        <v>533</v>
      </c>
      <c r="E6046" s="133">
        <v>1</v>
      </c>
    </row>
    <row r="6047" spans="1:5">
      <c r="A6047" t="str">
        <f>VLOOKUP(C6047,Nomen2!$A$1:$E$34,2,0)</f>
        <v>SEINE-MARITIME</v>
      </c>
      <c r="B6047">
        <f>VLOOKUP(C6047,Nomen2!$A$1:$E$34,3,0)</f>
        <v>0</v>
      </c>
      <c r="C6047">
        <v>76</v>
      </c>
      <c r="D6047" s="132" t="s">
        <v>1083</v>
      </c>
      <c r="E6047" s="133">
        <v>1</v>
      </c>
    </row>
    <row r="6048" spans="1:5">
      <c r="A6048" t="str">
        <f>VLOOKUP(C6048,Nomen2!$A$1:$E$34,2,0)</f>
        <v>SEINE-MARITIME</v>
      </c>
      <c r="B6048">
        <f>VLOOKUP(C6048,Nomen2!$A$1:$E$34,3,0)</f>
        <v>0</v>
      </c>
      <c r="C6048">
        <v>76</v>
      </c>
      <c r="D6048" s="132" t="s">
        <v>459</v>
      </c>
      <c r="E6048" s="133">
        <v>1</v>
      </c>
    </row>
    <row r="6049" spans="1:5">
      <c r="A6049" t="str">
        <f>VLOOKUP(C6049,Nomen2!$A$1:$E$34,2,0)</f>
        <v>SEINE-MARITIME</v>
      </c>
      <c r="B6049">
        <f>VLOOKUP(C6049,Nomen2!$A$1:$E$34,3,0)</f>
        <v>0</v>
      </c>
      <c r="C6049">
        <v>76</v>
      </c>
      <c r="D6049" s="132" t="s">
        <v>637</v>
      </c>
      <c r="E6049" s="133">
        <v>1</v>
      </c>
    </row>
    <row r="6050" spans="1:5">
      <c r="A6050" t="str">
        <f>VLOOKUP(C6050,Nomen2!$A$1:$E$34,2,0)</f>
        <v>SEINE-MARITIME</v>
      </c>
      <c r="B6050">
        <f>VLOOKUP(C6050,Nomen2!$A$1:$E$34,3,0)</f>
        <v>0</v>
      </c>
      <c r="C6050">
        <v>76</v>
      </c>
      <c r="D6050" s="132" t="s">
        <v>536</v>
      </c>
      <c r="E6050" s="133">
        <v>1</v>
      </c>
    </row>
    <row r="6051" spans="1:5">
      <c r="A6051" t="str">
        <f>VLOOKUP(C6051,Nomen2!$A$1:$E$34,2,0)</f>
        <v>SEINE-MARITIME</v>
      </c>
      <c r="B6051">
        <f>VLOOKUP(C6051,Nomen2!$A$1:$E$34,3,0)</f>
        <v>0</v>
      </c>
      <c r="C6051">
        <v>76</v>
      </c>
      <c r="D6051" s="132" t="s">
        <v>356</v>
      </c>
      <c r="E6051" s="133">
        <v>1</v>
      </c>
    </row>
    <row r="6052" spans="1:5">
      <c r="A6052" t="str">
        <f>VLOOKUP(C6052,Nomen2!$A$1:$E$34,2,0)</f>
        <v>SEINE-MARITIME</v>
      </c>
      <c r="B6052">
        <f>VLOOKUP(C6052,Nomen2!$A$1:$E$34,3,0)</f>
        <v>0</v>
      </c>
      <c r="C6052">
        <v>76</v>
      </c>
      <c r="D6052" s="132" t="s">
        <v>540</v>
      </c>
      <c r="E6052" s="133">
        <v>1</v>
      </c>
    </row>
    <row r="6053" spans="1:5">
      <c r="A6053" t="str">
        <f>VLOOKUP(C6053,Nomen2!$A$1:$E$34,2,0)</f>
        <v>SEINE-MARITIME</v>
      </c>
      <c r="B6053">
        <f>VLOOKUP(C6053,Nomen2!$A$1:$E$34,3,0)</f>
        <v>0</v>
      </c>
      <c r="C6053">
        <v>76</v>
      </c>
      <c r="D6053" s="132" t="s">
        <v>462</v>
      </c>
      <c r="E6053" s="133">
        <v>1</v>
      </c>
    </row>
    <row r="6054" spans="1:5">
      <c r="A6054" t="str">
        <f>VLOOKUP(C6054,Nomen2!$A$1:$E$34,2,0)</f>
        <v>SEINE-MARITIME</v>
      </c>
      <c r="B6054">
        <f>VLOOKUP(C6054,Nomen2!$A$1:$E$34,3,0)</f>
        <v>0</v>
      </c>
      <c r="C6054">
        <v>76</v>
      </c>
      <c r="D6054" s="132" t="s">
        <v>464</v>
      </c>
      <c r="E6054" s="133">
        <v>1</v>
      </c>
    </row>
    <row r="6055" spans="1:5">
      <c r="A6055" t="str">
        <f>VLOOKUP(C6055,Nomen2!$A$1:$E$34,2,0)</f>
        <v>SEINE-MARITIME</v>
      </c>
      <c r="B6055">
        <f>VLOOKUP(C6055,Nomen2!$A$1:$E$34,3,0)</f>
        <v>0</v>
      </c>
      <c r="C6055">
        <v>76</v>
      </c>
      <c r="D6055" s="132" t="s">
        <v>357</v>
      </c>
      <c r="E6055" s="133">
        <v>1</v>
      </c>
    </row>
    <row r="6056" spans="1:5">
      <c r="A6056" t="str">
        <f>VLOOKUP(C6056,Nomen2!$A$1:$E$34,2,0)</f>
        <v>SEINE-MARITIME</v>
      </c>
      <c r="B6056">
        <f>VLOOKUP(C6056,Nomen2!$A$1:$E$34,3,0)</f>
        <v>0</v>
      </c>
      <c r="C6056">
        <v>76</v>
      </c>
      <c r="D6056" s="132" t="s">
        <v>358</v>
      </c>
      <c r="E6056" s="133">
        <v>1</v>
      </c>
    </row>
    <row r="6057" spans="1:5">
      <c r="A6057" t="str">
        <f>VLOOKUP(C6057,Nomen2!$A$1:$E$34,2,0)</f>
        <v>SEINE-MARITIME</v>
      </c>
      <c r="B6057">
        <f>VLOOKUP(C6057,Nomen2!$A$1:$E$34,3,0)</f>
        <v>0</v>
      </c>
      <c r="C6057">
        <v>76</v>
      </c>
      <c r="D6057" s="132" t="s">
        <v>415</v>
      </c>
      <c r="E6057" s="133">
        <v>1</v>
      </c>
    </row>
    <row r="6058" spans="1:5">
      <c r="A6058" t="str">
        <f>VLOOKUP(C6058,Nomen2!$A$1:$E$34,2,0)</f>
        <v>SEINE-MARITIME</v>
      </c>
      <c r="B6058">
        <f>VLOOKUP(C6058,Nomen2!$A$1:$E$34,3,0)</f>
        <v>0</v>
      </c>
      <c r="C6058">
        <v>76</v>
      </c>
      <c r="D6058" s="132" t="s">
        <v>546</v>
      </c>
      <c r="E6058" s="133">
        <v>1</v>
      </c>
    </row>
    <row r="6059" spans="1:5">
      <c r="A6059" t="str">
        <f>VLOOKUP(C6059,Nomen2!$A$1:$E$34,2,0)</f>
        <v>SEINE-MARITIME</v>
      </c>
      <c r="B6059">
        <f>VLOOKUP(C6059,Nomen2!$A$1:$E$34,3,0)</f>
        <v>0</v>
      </c>
      <c r="C6059">
        <v>76</v>
      </c>
      <c r="D6059" s="132" t="s">
        <v>547</v>
      </c>
      <c r="E6059" s="133">
        <v>1</v>
      </c>
    </row>
    <row r="6060" spans="1:5">
      <c r="A6060" t="str">
        <f>VLOOKUP(C6060,Nomen2!$A$1:$E$34,2,0)</f>
        <v>SEINE-MARITIME</v>
      </c>
      <c r="B6060">
        <f>VLOOKUP(C6060,Nomen2!$A$1:$E$34,3,0)</f>
        <v>0</v>
      </c>
      <c r="C6060">
        <v>76</v>
      </c>
      <c r="D6060" s="132" t="s">
        <v>1247</v>
      </c>
      <c r="E6060" s="133">
        <v>1</v>
      </c>
    </row>
    <row r="6061" spans="1:5">
      <c r="A6061" t="str">
        <f>VLOOKUP(C6061,Nomen2!$A$1:$E$34,2,0)</f>
        <v>SEINE-MARITIME</v>
      </c>
      <c r="B6061">
        <f>VLOOKUP(C6061,Nomen2!$A$1:$E$34,3,0)</f>
        <v>0</v>
      </c>
      <c r="C6061">
        <v>76</v>
      </c>
      <c r="D6061" s="132" t="s">
        <v>549</v>
      </c>
      <c r="E6061" s="133">
        <v>1</v>
      </c>
    </row>
    <row r="6062" spans="1:5">
      <c r="A6062" t="str">
        <f>VLOOKUP(C6062,Nomen2!$A$1:$E$34,2,0)</f>
        <v>SEINE-MARITIME</v>
      </c>
      <c r="B6062">
        <f>VLOOKUP(C6062,Nomen2!$A$1:$E$34,3,0)</f>
        <v>0</v>
      </c>
      <c r="C6062">
        <v>76</v>
      </c>
      <c r="D6062" s="132" t="s">
        <v>550</v>
      </c>
      <c r="E6062" s="133">
        <v>1</v>
      </c>
    </row>
    <row r="6063" spans="1:5">
      <c r="A6063" t="str">
        <f>VLOOKUP(C6063,Nomen2!$A$1:$E$34,2,0)</f>
        <v>SEINE-MARITIME</v>
      </c>
      <c r="B6063">
        <f>VLOOKUP(C6063,Nomen2!$A$1:$E$34,3,0)</f>
        <v>0</v>
      </c>
      <c r="C6063">
        <v>76</v>
      </c>
      <c r="D6063" s="132" t="s">
        <v>469</v>
      </c>
      <c r="E6063" s="133">
        <v>1</v>
      </c>
    </row>
    <row r="6064" spans="1:5">
      <c r="A6064" t="str">
        <f>VLOOKUP(C6064,Nomen2!$A$1:$E$34,2,0)</f>
        <v>SEINE-MARITIME</v>
      </c>
      <c r="B6064">
        <f>VLOOKUP(C6064,Nomen2!$A$1:$E$34,3,0)</f>
        <v>0</v>
      </c>
      <c r="C6064">
        <v>76</v>
      </c>
      <c r="D6064" s="132" t="s">
        <v>470</v>
      </c>
      <c r="E6064" s="133">
        <v>1</v>
      </c>
    </row>
    <row r="6065" spans="1:5">
      <c r="A6065" t="str">
        <f>VLOOKUP(C6065,Nomen2!$A$1:$E$34,2,0)</f>
        <v>SEINE-MARITIME</v>
      </c>
      <c r="B6065">
        <f>VLOOKUP(C6065,Nomen2!$A$1:$E$34,3,0)</f>
        <v>0</v>
      </c>
      <c r="C6065">
        <v>76</v>
      </c>
      <c r="D6065" s="132" t="s">
        <v>363</v>
      </c>
      <c r="E6065" s="133">
        <v>1</v>
      </c>
    </row>
    <row r="6066" spans="1:5">
      <c r="A6066" t="str">
        <f>VLOOKUP(C6066,Nomen2!$A$1:$E$34,2,0)</f>
        <v>SEINE-MARITIME</v>
      </c>
      <c r="B6066">
        <f>VLOOKUP(C6066,Nomen2!$A$1:$E$34,3,0)</f>
        <v>0</v>
      </c>
      <c r="C6066">
        <v>76</v>
      </c>
      <c r="D6066" s="132" t="s">
        <v>551</v>
      </c>
      <c r="E6066" s="133">
        <v>1</v>
      </c>
    </row>
    <row r="6067" spans="1:5">
      <c r="A6067" t="str">
        <f>VLOOKUP(C6067,Nomen2!$A$1:$E$34,2,0)</f>
        <v>SEINE-MARITIME</v>
      </c>
      <c r="B6067">
        <f>VLOOKUP(C6067,Nomen2!$A$1:$E$34,3,0)</f>
        <v>0</v>
      </c>
      <c r="C6067">
        <v>76</v>
      </c>
      <c r="D6067" s="132" t="s">
        <v>419</v>
      </c>
      <c r="E6067" s="133">
        <v>1</v>
      </c>
    </row>
    <row r="6068" spans="1:5">
      <c r="A6068" t="str">
        <f>VLOOKUP(C6068,Nomen2!$A$1:$E$34,2,0)</f>
        <v>SEINE-MARITIME</v>
      </c>
      <c r="B6068">
        <f>VLOOKUP(C6068,Nomen2!$A$1:$E$34,3,0)</f>
        <v>0</v>
      </c>
      <c r="C6068">
        <v>76</v>
      </c>
      <c r="D6068" s="132" t="s">
        <v>642</v>
      </c>
      <c r="E6068" s="133">
        <v>1</v>
      </c>
    </row>
    <row r="6069" spans="1:5">
      <c r="A6069" t="str">
        <f>VLOOKUP(C6069,Nomen2!$A$1:$E$34,2,0)</f>
        <v>SEINE-MARITIME</v>
      </c>
      <c r="B6069">
        <f>VLOOKUP(C6069,Nomen2!$A$1:$E$34,3,0)</f>
        <v>0</v>
      </c>
      <c r="C6069">
        <v>76</v>
      </c>
      <c r="D6069" s="132" t="s">
        <v>337</v>
      </c>
      <c r="E6069" s="133">
        <v>1</v>
      </c>
    </row>
    <row r="6070" spans="1:5">
      <c r="A6070" t="str">
        <f>VLOOKUP(C6070,Nomen2!$A$1:$E$34,2,0)</f>
        <v>SEINE-MARITIME</v>
      </c>
      <c r="B6070">
        <f>VLOOKUP(C6070,Nomen2!$A$1:$E$34,3,0)</f>
        <v>0</v>
      </c>
      <c r="C6070">
        <v>76</v>
      </c>
      <c r="D6070" s="132" t="s">
        <v>552</v>
      </c>
      <c r="E6070" s="133">
        <v>1</v>
      </c>
    </row>
    <row r="6071" spans="1:5">
      <c r="A6071" t="str">
        <f>VLOOKUP(C6071,Nomen2!$A$1:$E$34,2,0)</f>
        <v>SEINE-MARITIME</v>
      </c>
      <c r="B6071">
        <f>VLOOKUP(C6071,Nomen2!$A$1:$E$34,3,0)</f>
        <v>0</v>
      </c>
      <c r="C6071">
        <v>76</v>
      </c>
      <c r="D6071" s="132" t="s">
        <v>472</v>
      </c>
      <c r="E6071" s="133">
        <v>1</v>
      </c>
    </row>
    <row r="6072" spans="1:5">
      <c r="A6072" t="str">
        <f>VLOOKUP(C6072,Nomen2!$A$1:$E$34,2,0)</f>
        <v>SEINE-MARITIME</v>
      </c>
      <c r="B6072">
        <f>VLOOKUP(C6072,Nomen2!$A$1:$E$34,3,0)</f>
        <v>0</v>
      </c>
      <c r="C6072">
        <v>76</v>
      </c>
      <c r="D6072" s="132" t="s">
        <v>395</v>
      </c>
      <c r="E6072" s="133">
        <v>1</v>
      </c>
    </row>
    <row r="6073" spans="1:5">
      <c r="A6073" t="str">
        <f>VLOOKUP(C6073,Nomen2!$A$1:$E$34,2,0)</f>
        <v>SEINE-MARITIME</v>
      </c>
      <c r="B6073">
        <f>VLOOKUP(C6073,Nomen2!$A$1:$E$34,3,0)</f>
        <v>0</v>
      </c>
      <c r="C6073">
        <v>76</v>
      </c>
      <c r="D6073" s="132" t="s">
        <v>421</v>
      </c>
      <c r="E6073" s="133">
        <v>1</v>
      </c>
    </row>
    <row r="6074" spans="1:5">
      <c r="A6074" t="str">
        <f>VLOOKUP(C6074,Nomen2!$A$1:$E$34,2,0)</f>
        <v>SEINE-MARITIME</v>
      </c>
      <c r="B6074">
        <f>VLOOKUP(C6074,Nomen2!$A$1:$E$34,3,0)</f>
        <v>0</v>
      </c>
      <c r="C6074">
        <v>76</v>
      </c>
      <c r="D6074" s="132" t="s">
        <v>557</v>
      </c>
      <c r="E6074" s="133">
        <v>1</v>
      </c>
    </row>
    <row r="6075" spans="1:5">
      <c r="A6075" t="str">
        <f>VLOOKUP(C6075,Nomen2!$A$1:$E$34,2,0)</f>
        <v>SEINE-MARITIME</v>
      </c>
      <c r="B6075">
        <f>VLOOKUP(C6075,Nomen2!$A$1:$E$34,3,0)</f>
        <v>0</v>
      </c>
      <c r="C6075">
        <v>76</v>
      </c>
      <c r="D6075" s="132" t="s">
        <v>598</v>
      </c>
      <c r="E6075" s="133">
        <v>1</v>
      </c>
    </row>
    <row r="6076" spans="1:5">
      <c r="A6076" t="str">
        <f>VLOOKUP(C6076,Nomen2!$A$1:$E$34,2,0)</f>
        <v>SEINE-MARITIME</v>
      </c>
      <c r="B6076">
        <f>VLOOKUP(C6076,Nomen2!$A$1:$E$34,3,0)</f>
        <v>0</v>
      </c>
      <c r="C6076">
        <v>76</v>
      </c>
      <c r="D6076" s="132" t="s">
        <v>483</v>
      </c>
      <c r="E6076" s="133">
        <v>0</v>
      </c>
    </row>
    <row r="6077" spans="1:5">
      <c r="A6077" t="str">
        <f>VLOOKUP(C6077,Nomen2!$A$1:$E$34,2,0)</f>
        <v>SEINE-MARITIME</v>
      </c>
      <c r="B6077">
        <f>VLOOKUP(C6077,Nomen2!$A$1:$E$34,3,0)</f>
        <v>0</v>
      </c>
      <c r="C6077">
        <v>76</v>
      </c>
      <c r="D6077" s="132" t="s">
        <v>433</v>
      </c>
      <c r="E6077" s="133">
        <v>0</v>
      </c>
    </row>
    <row r="6078" spans="1:5">
      <c r="A6078" t="str">
        <f>VLOOKUP(C6078,Nomen2!$A$1:$E$34,2,0)</f>
        <v>SEINE-MARITIME</v>
      </c>
      <c r="B6078">
        <f>VLOOKUP(C6078,Nomen2!$A$1:$E$34,3,0)</f>
        <v>0</v>
      </c>
      <c r="C6078">
        <v>76</v>
      </c>
      <c r="D6078" s="132" t="s">
        <v>456</v>
      </c>
      <c r="E6078" s="133">
        <v>0</v>
      </c>
    </row>
    <row r="6079" spans="1:5">
      <c r="A6079" t="str">
        <f>VLOOKUP(C6079,Nomen2!$A$1:$E$34,2,0)</f>
        <v>SEINE-MARITIME</v>
      </c>
      <c r="B6079">
        <f>VLOOKUP(C6079,Nomen2!$A$1:$E$34,3,0)</f>
        <v>0</v>
      </c>
      <c r="C6079">
        <v>76</v>
      </c>
      <c r="D6079" s="132" t="s">
        <v>534</v>
      </c>
      <c r="E6079" s="133">
        <v>0</v>
      </c>
    </row>
    <row r="6080" spans="1:5">
      <c r="A6080" t="str">
        <f>VLOOKUP(C6080,Nomen2!$A$1:$E$34,2,0)</f>
        <v>SEINE-MARITIME</v>
      </c>
      <c r="B6080">
        <f>VLOOKUP(C6080,Nomen2!$A$1:$E$34,3,0)</f>
        <v>0</v>
      </c>
      <c r="C6080">
        <v>76</v>
      </c>
      <c r="D6080" s="132" t="s">
        <v>596</v>
      </c>
      <c r="E6080" s="133">
        <v>0</v>
      </c>
    </row>
    <row r="6081" spans="1:5">
      <c r="A6081" t="str">
        <f>VLOOKUP(C6081,Nomen2!$A$1:$E$34,2,0)</f>
        <v>NORMANDIE</v>
      </c>
      <c r="B6081">
        <f>VLOOKUP(C6081,Nomen2!$A$1:$E$34,3,0)</f>
        <v>0</v>
      </c>
      <c r="C6081">
        <v>28</v>
      </c>
      <c r="D6081" s="132" t="s">
        <v>175</v>
      </c>
      <c r="E6081" s="133">
        <v>1373</v>
      </c>
    </row>
    <row r="6082" spans="1:5">
      <c r="A6082" t="str">
        <f>VLOOKUP(C6082,Nomen2!$A$1:$E$34,2,0)</f>
        <v>NORMANDIE</v>
      </c>
      <c r="B6082">
        <f>VLOOKUP(C6082,Nomen2!$A$1:$E$34,3,0)</f>
        <v>0</v>
      </c>
      <c r="C6082">
        <v>28</v>
      </c>
      <c r="D6082" s="132" t="s">
        <v>188</v>
      </c>
      <c r="E6082" s="133">
        <v>1154</v>
      </c>
    </row>
    <row r="6083" spans="1:5">
      <c r="A6083" t="str">
        <f>VLOOKUP(C6083,Nomen2!$A$1:$E$34,2,0)</f>
        <v>NORMANDIE</v>
      </c>
      <c r="B6083">
        <f>VLOOKUP(C6083,Nomen2!$A$1:$E$34,3,0)</f>
        <v>0</v>
      </c>
      <c r="C6083">
        <v>28</v>
      </c>
      <c r="D6083" s="132" t="s">
        <v>185</v>
      </c>
      <c r="E6083" s="133">
        <v>982</v>
      </c>
    </row>
    <row r="6084" spans="1:5">
      <c r="A6084" t="str">
        <f>VLOOKUP(C6084,Nomen2!$A$1:$E$34,2,0)</f>
        <v>NORMANDIE</v>
      </c>
      <c r="B6084">
        <f>VLOOKUP(C6084,Nomen2!$A$1:$E$34,3,0)</f>
        <v>0</v>
      </c>
      <c r="C6084">
        <v>28</v>
      </c>
      <c r="D6084" s="132" t="s">
        <v>183</v>
      </c>
      <c r="E6084" s="133">
        <v>881</v>
      </c>
    </row>
    <row r="6085" spans="1:5">
      <c r="A6085" t="str">
        <f>VLOOKUP(C6085,Nomen2!$A$1:$E$34,2,0)</f>
        <v>NORMANDIE</v>
      </c>
      <c r="B6085">
        <f>VLOOKUP(C6085,Nomen2!$A$1:$E$34,3,0)</f>
        <v>0</v>
      </c>
      <c r="C6085">
        <v>28</v>
      </c>
      <c r="D6085" s="132" t="s">
        <v>195</v>
      </c>
      <c r="E6085" s="133">
        <v>816</v>
      </c>
    </row>
    <row r="6086" spans="1:5">
      <c r="A6086" t="str">
        <f>VLOOKUP(C6086,Nomen2!$A$1:$E$34,2,0)</f>
        <v>NORMANDIE</v>
      </c>
      <c r="B6086">
        <f>VLOOKUP(C6086,Nomen2!$A$1:$E$34,3,0)</f>
        <v>0</v>
      </c>
      <c r="C6086">
        <v>28</v>
      </c>
      <c r="D6086" s="132" t="s">
        <v>176</v>
      </c>
      <c r="E6086" s="133">
        <v>750</v>
      </c>
    </row>
    <row r="6087" spans="1:5">
      <c r="A6087" t="str">
        <f>VLOOKUP(C6087,Nomen2!$A$1:$E$34,2,0)</f>
        <v>NORMANDIE</v>
      </c>
      <c r="B6087">
        <f>VLOOKUP(C6087,Nomen2!$A$1:$E$34,3,0)</f>
        <v>0</v>
      </c>
      <c r="C6087">
        <v>28</v>
      </c>
      <c r="D6087" s="132" t="s">
        <v>199</v>
      </c>
      <c r="E6087" s="133">
        <v>682</v>
      </c>
    </row>
    <row r="6088" spans="1:5">
      <c r="A6088" t="str">
        <f>VLOOKUP(C6088,Nomen2!$A$1:$E$34,2,0)</f>
        <v>NORMANDIE</v>
      </c>
      <c r="B6088">
        <f>VLOOKUP(C6088,Nomen2!$A$1:$E$34,3,0)</f>
        <v>0</v>
      </c>
      <c r="C6088">
        <v>28</v>
      </c>
      <c r="D6088" s="132" t="s">
        <v>178</v>
      </c>
      <c r="E6088" s="133">
        <v>682</v>
      </c>
    </row>
    <row r="6089" spans="1:5">
      <c r="A6089" t="str">
        <f>VLOOKUP(C6089,Nomen2!$A$1:$E$34,2,0)</f>
        <v>NORMANDIE</v>
      </c>
      <c r="B6089">
        <f>VLOOKUP(C6089,Nomen2!$A$1:$E$34,3,0)</f>
        <v>0</v>
      </c>
      <c r="C6089">
        <v>28</v>
      </c>
      <c r="D6089" s="132" t="s">
        <v>193</v>
      </c>
      <c r="E6089" s="133">
        <v>618</v>
      </c>
    </row>
    <row r="6090" spans="1:5">
      <c r="A6090" t="str">
        <f>VLOOKUP(C6090,Nomen2!$A$1:$E$34,2,0)</f>
        <v>NORMANDIE</v>
      </c>
      <c r="B6090">
        <f>VLOOKUP(C6090,Nomen2!$A$1:$E$34,3,0)</f>
        <v>0</v>
      </c>
      <c r="C6090">
        <v>28</v>
      </c>
      <c r="D6090" s="132" t="s">
        <v>184</v>
      </c>
      <c r="E6090" s="133">
        <v>610</v>
      </c>
    </row>
    <row r="6091" spans="1:5">
      <c r="A6091" t="str">
        <f>VLOOKUP(C6091,Nomen2!$A$1:$E$34,2,0)</f>
        <v>NORMANDIE</v>
      </c>
      <c r="B6091">
        <f>VLOOKUP(C6091,Nomen2!$A$1:$E$34,3,0)</f>
        <v>0</v>
      </c>
      <c r="C6091">
        <v>28</v>
      </c>
      <c r="D6091" s="132" t="s">
        <v>177</v>
      </c>
      <c r="E6091" s="133">
        <v>493</v>
      </c>
    </row>
    <row r="6092" spans="1:5">
      <c r="A6092" t="str">
        <f>VLOOKUP(C6092,Nomen2!$A$1:$E$34,2,0)</f>
        <v>NORMANDIE</v>
      </c>
      <c r="B6092">
        <f>VLOOKUP(C6092,Nomen2!$A$1:$E$34,3,0)</f>
        <v>0</v>
      </c>
      <c r="C6092">
        <v>28</v>
      </c>
      <c r="D6092" s="132" t="s">
        <v>191</v>
      </c>
      <c r="E6092" s="133">
        <v>466</v>
      </c>
    </row>
    <row r="6093" spans="1:5">
      <c r="A6093" t="str">
        <f>VLOOKUP(C6093,Nomen2!$A$1:$E$34,2,0)</f>
        <v>NORMANDIE</v>
      </c>
      <c r="B6093">
        <f>VLOOKUP(C6093,Nomen2!$A$1:$E$34,3,0)</f>
        <v>0</v>
      </c>
      <c r="C6093">
        <v>28</v>
      </c>
      <c r="D6093" s="132" t="s">
        <v>182</v>
      </c>
      <c r="E6093" s="133">
        <v>432</v>
      </c>
    </row>
    <row r="6094" spans="1:5">
      <c r="A6094" t="str">
        <f>VLOOKUP(C6094,Nomen2!$A$1:$E$34,2,0)</f>
        <v>NORMANDIE</v>
      </c>
      <c r="B6094">
        <f>VLOOKUP(C6094,Nomen2!$A$1:$E$34,3,0)</f>
        <v>0</v>
      </c>
      <c r="C6094">
        <v>28</v>
      </c>
      <c r="D6094" s="132" t="s">
        <v>179</v>
      </c>
      <c r="E6094" s="133">
        <v>412</v>
      </c>
    </row>
    <row r="6095" spans="1:5">
      <c r="A6095" t="str">
        <f>VLOOKUP(C6095,Nomen2!$A$1:$E$34,2,0)</f>
        <v>NORMANDIE</v>
      </c>
      <c r="B6095">
        <f>VLOOKUP(C6095,Nomen2!$A$1:$E$34,3,0)</f>
        <v>0</v>
      </c>
      <c r="C6095">
        <v>28</v>
      </c>
      <c r="D6095" s="132" t="s">
        <v>201</v>
      </c>
      <c r="E6095" s="133">
        <v>404</v>
      </c>
    </row>
    <row r="6096" spans="1:5">
      <c r="A6096" t="str">
        <f>VLOOKUP(C6096,Nomen2!$A$1:$E$34,2,0)</f>
        <v>NORMANDIE</v>
      </c>
      <c r="B6096">
        <f>VLOOKUP(C6096,Nomen2!$A$1:$E$34,3,0)</f>
        <v>0</v>
      </c>
      <c r="C6096">
        <v>28</v>
      </c>
      <c r="D6096" s="132" t="s">
        <v>181</v>
      </c>
      <c r="E6096" s="133">
        <v>338</v>
      </c>
    </row>
    <row r="6097" spans="1:5">
      <c r="A6097" t="str">
        <f>VLOOKUP(C6097,Nomen2!$A$1:$E$34,2,0)</f>
        <v>NORMANDIE</v>
      </c>
      <c r="B6097">
        <f>VLOOKUP(C6097,Nomen2!$A$1:$E$34,3,0)</f>
        <v>0</v>
      </c>
      <c r="C6097">
        <v>28</v>
      </c>
      <c r="D6097" s="132" t="s">
        <v>194</v>
      </c>
      <c r="E6097" s="133">
        <v>313</v>
      </c>
    </row>
    <row r="6098" spans="1:5">
      <c r="A6098" t="str">
        <f>VLOOKUP(C6098,Nomen2!$A$1:$E$34,2,0)</f>
        <v>NORMANDIE</v>
      </c>
      <c r="B6098">
        <f>VLOOKUP(C6098,Nomen2!$A$1:$E$34,3,0)</f>
        <v>0</v>
      </c>
      <c r="C6098">
        <v>28</v>
      </c>
      <c r="D6098" s="132" t="s">
        <v>198</v>
      </c>
      <c r="E6098" s="133">
        <v>296</v>
      </c>
    </row>
    <row r="6099" spans="1:5">
      <c r="A6099" t="str">
        <f>VLOOKUP(C6099,Nomen2!$A$1:$E$34,2,0)</f>
        <v>NORMANDIE</v>
      </c>
      <c r="B6099">
        <f>VLOOKUP(C6099,Nomen2!$A$1:$E$34,3,0)</f>
        <v>0</v>
      </c>
      <c r="C6099">
        <v>28</v>
      </c>
      <c r="D6099" s="132" t="s">
        <v>180</v>
      </c>
      <c r="E6099" s="133">
        <v>291</v>
      </c>
    </row>
    <row r="6100" spans="1:5">
      <c r="A6100" t="str">
        <f>VLOOKUP(C6100,Nomen2!$A$1:$E$34,2,0)</f>
        <v>NORMANDIE</v>
      </c>
      <c r="B6100">
        <f>VLOOKUP(C6100,Nomen2!$A$1:$E$34,3,0)</f>
        <v>0</v>
      </c>
      <c r="C6100">
        <v>28</v>
      </c>
      <c r="D6100" s="132" t="s">
        <v>187</v>
      </c>
      <c r="E6100" s="133">
        <v>290</v>
      </c>
    </row>
    <row r="6101" spans="1:5">
      <c r="A6101" t="str">
        <f>VLOOKUP(C6101,Nomen2!$A$1:$E$34,2,0)</f>
        <v>NORMANDIE</v>
      </c>
      <c r="B6101">
        <f>VLOOKUP(C6101,Nomen2!$A$1:$E$34,3,0)</f>
        <v>0</v>
      </c>
      <c r="C6101">
        <v>28</v>
      </c>
      <c r="D6101" s="132" t="s">
        <v>189</v>
      </c>
      <c r="E6101" s="133">
        <v>264</v>
      </c>
    </row>
    <row r="6102" spans="1:5">
      <c r="A6102" t="str">
        <f>VLOOKUP(C6102,Nomen2!$A$1:$E$34,2,0)</f>
        <v>NORMANDIE</v>
      </c>
      <c r="B6102">
        <f>VLOOKUP(C6102,Nomen2!$A$1:$E$34,3,0)</f>
        <v>0</v>
      </c>
      <c r="C6102">
        <v>28</v>
      </c>
      <c r="D6102" s="132" t="s">
        <v>211</v>
      </c>
      <c r="E6102" s="133">
        <v>262</v>
      </c>
    </row>
    <row r="6103" spans="1:5">
      <c r="A6103" t="str">
        <f>VLOOKUP(C6103,Nomen2!$A$1:$E$34,2,0)</f>
        <v>NORMANDIE</v>
      </c>
      <c r="B6103">
        <f>VLOOKUP(C6103,Nomen2!$A$1:$E$34,3,0)</f>
        <v>0</v>
      </c>
      <c r="C6103">
        <v>28</v>
      </c>
      <c r="D6103" s="132" t="s">
        <v>192</v>
      </c>
      <c r="E6103" s="133">
        <v>225</v>
      </c>
    </row>
    <row r="6104" spans="1:5">
      <c r="A6104" t="str">
        <f>VLOOKUP(C6104,Nomen2!$A$1:$E$34,2,0)</f>
        <v>NORMANDIE</v>
      </c>
      <c r="B6104">
        <f>VLOOKUP(C6104,Nomen2!$A$1:$E$34,3,0)</f>
        <v>0</v>
      </c>
      <c r="C6104">
        <v>28</v>
      </c>
      <c r="D6104" s="132" t="s">
        <v>196</v>
      </c>
      <c r="E6104" s="133">
        <v>218</v>
      </c>
    </row>
    <row r="6105" spans="1:5">
      <c r="A6105" t="str">
        <f>VLOOKUP(C6105,Nomen2!$A$1:$E$34,2,0)</f>
        <v>NORMANDIE</v>
      </c>
      <c r="B6105">
        <f>VLOOKUP(C6105,Nomen2!$A$1:$E$34,3,0)</f>
        <v>0</v>
      </c>
      <c r="C6105">
        <v>28</v>
      </c>
      <c r="D6105" s="132" t="s">
        <v>206</v>
      </c>
      <c r="E6105" s="133">
        <v>201</v>
      </c>
    </row>
    <row r="6106" spans="1:5">
      <c r="A6106" t="str">
        <f>VLOOKUP(C6106,Nomen2!$A$1:$E$34,2,0)</f>
        <v>NORMANDIE</v>
      </c>
      <c r="B6106">
        <f>VLOOKUP(C6106,Nomen2!$A$1:$E$34,3,0)</f>
        <v>0</v>
      </c>
      <c r="C6106">
        <v>28</v>
      </c>
      <c r="D6106" s="132" t="s">
        <v>204</v>
      </c>
      <c r="E6106" s="133">
        <v>199</v>
      </c>
    </row>
    <row r="6107" spans="1:5">
      <c r="A6107" t="str">
        <f>VLOOKUP(C6107,Nomen2!$A$1:$E$34,2,0)</f>
        <v>NORMANDIE</v>
      </c>
      <c r="B6107">
        <f>VLOOKUP(C6107,Nomen2!$A$1:$E$34,3,0)</f>
        <v>0</v>
      </c>
      <c r="C6107">
        <v>28</v>
      </c>
      <c r="D6107" s="132" t="s">
        <v>200</v>
      </c>
      <c r="E6107" s="133">
        <v>199</v>
      </c>
    </row>
    <row r="6108" spans="1:5">
      <c r="A6108" t="str">
        <f>VLOOKUP(C6108,Nomen2!$A$1:$E$34,2,0)</f>
        <v>NORMANDIE</v>
      </c>
      <c r="B6108">
        <f>VLOOKUP(C6108,Nomen2!$A$1:$E$34,3,0)</f>
        <v>0</v>
      </c>
      <c r="C6108">
        <v>28</v>
      </c>
      <c r="D6108" s="132" t="s">
        <v>221</v>
      </c>
      <c r="E6108" s="133">
        <v>185</v>
      </c>
    </row>
    <row r="6109" spans="1:5">
      <c r="A6109" t="str">
        <f>VLOOKUP(C6109,Nomen2!$A$1:$E$34,2,0)</f>
        <v>NORMANDIE</v>
      </c>
      <c r="B6109">
        <f>VLOOKUP(C6109,Nomen2!$A$1:$E$34,3,0)</f>
        <v>0</v>
      </c>
      <c r="C6109">
        <v>28</v>
      </c>
      <c r="D6109" s="132" t="s">
        <v>255</v>
      </c>
      <c r="E6109" s="133">
        <v>183</v>
      </c>
    </row>
    <row r="6110" spans="1:5">
      <c r="A6110" t="str">
        <f>VLOOKUP(C6110,Nomen2!$A$1:$E$34,2,0)</f>
        <v>NORMANDIE</v>
      </c>
      <c r="B6110">
        <f>VLOOKUP(C6110,Nomen2!$A$1:$E$34,3,0)</f>
        <v>0</v>
      </c>
      <c r="C6110">
        <v>28</v>
      </c>
      <c r="D6110" s="132" t="s">
        <v>230</v>
      </c>
      <c r="E6110" s="133">
        <v>180</v>
      </c>
    </row>
    <row r="6111" spans="1:5">
      <c r="A6111" t="str">
        <f>VLOOKUP(C6111,Nomen2!$A$1:$E$34,2,0)</f>
        <v>NORMANDIE</v>
      </c>
      <c r="B6111">
        <f>VLOOKUP(C6111,Nomen2!$A$1:$E$34,3,0)</f>
        <v>0</v>
      </c>
      <c r="C6111">
        <v>28</v>
      </c>
      <c r="D6111" s="132" t="s">
        <v>229</v>
      </c>
      <c r="E6111" s="133">
        <v>178</v>
      </c>
    </row>
    <row r="6112" spans="1:5">
      <c r="A6112" t="str">
        <f>VLOOKUP(C6112,Nomen2!$A$1:$E$34,2,0)</f>
        <v>NORMANDIE</v>
      </c>
      <c r="B6112">
        <f>VLOOKUP(C6112,Nomen2!$A$1:$E$34,3,0)</f>
        <v>0</v>
      </c>
      <c r="C6112">
        <v>28</v>
      </c>
      <c r="D6112" s="132" t="s">
        <v>186</v>
      </c>
      <c r="E6112" s="133">
        <v>166</v>
      </c>
    </row>
    <row r="6113" spans="1:5">
      <c r="A6113" t="str">
        <f>VLOOKUP(C6113,Nomen2!$A$1:$E$34,2,0)</f>
        <v>NORMANDIE</v>
      </c>
      <c r="B6113">
        <f>VLOOKUP(C6113,Nomen2!$A$1:$E$34,3,0)</f>
        <v>0</v>
      </c>
      <c r="C6113">
        <v>28</v>
      </c>
      <c r="D6113" s="132" t="s">
        <v>291</v>
      </c>
      <c r="E6113" s="133">
        <v>161</v>
      </c>
    </row>
    <row r="6114" spans="1:5">
      <c r="A6114" t="str">
        <f>VLOOKUP(C6114,Nomen2!$A$1:$E$34,2,0)</f>
        <v>NORMANDIE</v>
      </c>
      <c r="B6114">
        <f>VLOOKUP(C6114,Nomen2!$A$1:$E$34,3,0)</f>
        <v>0</v>
      </c>
      <c r="C6114">
        <v>28</v>
      </c>
      <c r="D6114" s="132" t="s">
        <v>238</v>
      </c>
      <c r="E6114" s="133">
        <v>159</v>
      </c>
    </row>
    <row r="6115" spans="1:5">
      <c r="A6115" t="str">
        <f>VLOOKUP(C6115,Nomen2!$A$1:$E$34,2,0)</f>
        <v>NORMANDIE</v>
      </c>
      <c r="B6115">
        <f>VLOOKUP(C6115,Nomen2!$A$1:$E$34,3,0)</f>
        <v>0</v>
      </c>
      <c r="C6115">
        <v>28</v>
      </c>
      <c r="D6115" s="132" t="s">
        <v>215</v>
      </c>
      <c r="E6115" s="133">
        <v>158</v>
      </c>
    </row>
    <row r="6116" spans="1:5">
      <c r="A6116" t="str">
        <f>VLOOKUP(C6116,Nomen2!$A$1:$E$34,2,0)</f>
        <v>NORMANDIE</v>
      </c>
      <c r="B6116">
        <f>VLOOKUP(C6116,Nomen2!$A$1:$E$34,3,0)</f>
        <v>0</v>
      </c>
      <c r="C6116">
        <v>28</v>
      </c>
      <c r="D6116" s="132" t="s">
        <v>197</v>
      </c>
      <c r="E6116" s="133">
        <v>149</v>
      </c>
    </row>
    <row r="6117" spans="1:5">
      <c r="A6117" t="str">
        <f>VLOOKUP(C6117,Nomen2!$A$1:$E$34,2,0)</f>
        <v>NORMANDIE</v>
      </c>
      <c r="B6117">
        <f>VLOOKUP(C6117,Nomen2!$A$1:$E$34,3,0)</f>
        <v>0</v>
      </c>
      <c r="C6117">
        <v>28</v>
      </c>
      <c r="D6117" s="132" t="s">
        <v>223</v>
      </c>
      <c r="E6117" s="133">
        <v>146</v>
      </c>
    </row>
    <row r="6118" spans="1:5">
      <c r="A6118" t="str">
        <f>VLOOKUP(C6118,Nomen2!$A$1:$E$34,2,0)</f>
        <v>NORMANDIE</v>
      </c>
      <c r="B6118">
        <f>VLOOKUP(C6118,Nomen2!$A$1:$E$34,3,0)</f>
        <v>0</v>
      </c>
      <c r="C6118">
        <v>28</v>
      </c>
      <c r="D6118" s="132" t="s">
        <v>216</v>
      </c>
      <c r="E6118" s="133">
        <v>132</v>
      </c>
    </row>
    <row r="6119" spans="1:5">
      <c r="A6119" t="str">
        <f>VLOOKUP(C6119,Nomen2!$A$1:$E$34,2,0)</f>
        <v>NORMANDIE</v>
      </c>
      <c r="B6119">
        <f>VLOOKUP(C6119,Nomen2!$A$1:$E$34,3,0)</f>
        <v>0</v>
      </c>
      <c r="C6119">
        <v>28</v>
      </c>
      <c r="D6119" s="132" t="s">
        <v>273</v>
      </c>
      <c r="E6119" s="133">
        <v>127</v>
      </c>
    </row>
    <row r="6120" spans="1:5">
      <c r="A6120" t="str">
        <f>VLOOKUP(C6120,Nomen2!$A$1:$E$34,2,0)</f>
        <v>NORMANDIE</v>
      </c>
      <c r="B6120">
        <f>VLOOKUP(C6120,Nomen2!$A$1:$E$34,3,0)</f>
        <v>0</v>
      </c>
      <c r="C6120">
        <v>28</v>
      </c>
      <c r="D6120" s="132" t="s">
        <v>190</v>
      </c>
      <c r="E6120" s="133">
        <v>125</v>
      </c>
    </row>
    <row r="6121" spans="1:5">
      <c r="A6121" t="str">
        <f>VLOOKUP(C6121,Nomen2!$A$1:$E$34,2,0)</f>
        <v>NORMANDIE</v>
      </c>
      <c r="B6121">
        <f>VLOOKUP(C6121,Nomen2!$A$1:$E$34,3,0)</f>
        <v>0</v>
      </c>
      <c r="C6121">
        <v>28</v>
      </c>
      <c r="D6121" s="132" t="s">
        <v>268</v>
      </c>
      <c r="E6121" s="133">
        <v>123</v>
      </c>
    </row>
    <row r="6122" spans="1:5">
      <c r="A6122" t="str">
        <f>VLOOKUP(C6122,Nomen2!$A$1:$E$34,2,0)</f>
        <v>NORMANDIE</v>
      </c>
      <c r="B6122">
        <f>VLOOKUP(C6122,Nomen2!$A$1:$E$34,3,0)</f>
        <v>0</v>
      </c>
      <c r="C6122">
        <v>28</v>
      </c>
      <c r="D6122" s="132" t="s">
        <v>240</v>
      </c>
      <c r="E6122" s="133">
        <v>117</v>
      </c>
    </row>
    <row r="6123" spans="1:5">
      <c r="A6123" t="str">
        <f>VLOOKUP(C6123,Nomen2!$A$1:$E$34,2,0)</f>
        <v>NORMANDIE</v>
      </c>
      <c r="B6123">
        <f>VLOOKUP(C6123,Nomen2!$A$1:$E$34,3,0)</f>
        <v>0</v>
      </c>
      <c r="C6123">
        <v>28</v>
      </c>
      <c r="D6123" s="132" t="s">
        <v>243</v>
      </c>
      <c r="E6123" s="133">
        <v>113</v>
      </c>
    </row>
    <row r="6124" spans="1:5">
      <c r="A6124" t="str">
        <f>VLOOKUP(C6124,Nomen2!$A$1:$E$34,2,0)</f>
        <v>NORMANDIE</v>
      </c>
      <c r="B6124">
        <f>VLOOKUP(C6124,Nomen2!$A$1:$E$34,3,0)</f>
        <v>0</v>
      </c>
      <c r="C6124">
        <v>28</v>
      </c>
      <c r="D6124" s="132" t="s">
        <v>261</v>
      </c>
      <c r="E6124" s="133">
        <v>112</v>
      </c>
    </row>
    <row r="6125" spans="1:5">
      <c r="A6125" t="str">
        <f>VLOOKUP(C6125,Nomen2!$A$1:$E$34,2,0)</f>
        <v>NORMANDIE</v>
      </c>
      <c r="B6125">
        <f>VLOOKUP(C6125,Nomen2!$A$1:$E$34,3,0)</f>
        <v>0</v>
      </c>
      <c r="C6125">
        <v>28</v>
      </c>
      <c r="D6125" s="132" t="s">
        <v>252</v>
      </c>
      <c r="E6125" s="133">
        <v>110</v>
      </c>
    </row>
    <row r="6126" spans="1:5">
      <c r="A6126" t="str">
        <f>VLOOKUP(C6126,Nomen2!$A$1:$E$34,2,0)</f>
        <v>NORMANDIE</v>
      </c>
      <c r="B6126">
        <f>VLOOKUP(C6126,Nomen2!$A$1:$E$34,3,0)</f>
        <v>0</v>
      </c>
      <c r="C6126">
        <v>28</v>
      </c>
      <c r="D6126" s="132" t="s">
        <v>233</v>
      </c>
      <c r="E6126" s="133">
        <v>108</v>
      </c>
    </row>
    <row r="6127" spans="1:5">
      <c r="A6127" t="str">
        <f>VLOOKUP(C6127,Nomen2!$A$1:$E$34,2,0)</f>
        <v>NORMANDIE</v>
      </c>
      <c r="B6127">
        <f>VLOOKUP(C6127,Nomen2!$A$1:$E$34,3,0)</f>
        <v>0</v>
      </c>
      <c r="C6127">
        <v>28</v>
      </c>
      <c r="D6127" s="132" t="s">
        <v>219</v>
      </c>
      <c r="E6127" s="133">
        <v>107</v>
      </c>
    </row>
    <row r="6128" spans="1:5">
      <c r="A6128" t="str">
        <f>VLOOKUP(C6128,Nomen2!$A$1:$E$34,2,0)</f>
        <v>NORMANDIE</v>
      </c>
      <c r="B6128">
        <f>VLOOKUP(C6128,Nomen2!$A$1:$E$34,3,0)</f>
        <v>0</v>
      </c>
      <c r="C6128">
        <v>28</v>
      </c>
      <c r="D6128" s="132" t="s">
        <v>217</v>
      </c>
      <c r="E6128" s="133">
        <v>105</v>
      </c>
    </row>
    <row r="6129" spans="1:5">
      <c r="A6129" t="str">
        <f>VLOOKUP(C6129,Nomen2!$A$1:$E$34,2,0)</f>
        <v>NORMANDIE</v>
      </c>
      <c r="B6129">
        <f>VLOOKUP(C6129,Nomen2!$A$1:$E$34,3,0)</f>
        <v>0</v>
      </c>
      <c r="C6129">
        <v>28</v>
      </c>
      <c r="D6129" s="132" t="s">
        <v>203</v>
      </c>
      <c r="E6129" s="133">
        <v>105</v>
      </c>
    </row>
    <row r="6130" spans="1:5">
      <c r="A6130" t="str">
        <f>VLOOKUP(C6130,Nomen2!$A$1:$E$34,2,0)</f>
        <v>NORMANDIE</v>
      </c>
      <c r="B6130">
        <f>VLOOKUP(C6130,Nomen2!$A$1:$E$34,3,0)</f>
        <v>0</v>
      </c>
      <c r="C6130">
        <v>28</v>
      </c>
      <c r="D6130" s="132" t="s">
        <v>251</v>
      </c>
      <c r="E6130" s="133">
        <v>104</v>
      </c>
    </row>
    <row r="6131" spans="1:5">
      <c r="A6131" t="str">
        <f>VLOOKUP(C6131,Nomen2!$A$1:$E$34,2,0)</f>
        <v>NORMANDIE</v>
      </c>
      <c r="B6131">
        <f>VLOOKUP(C6131,Nomen2!$A$1:$E$34,3,0)</f>
        <v>0</v>
      </c>
      <c r="C6131">
        <v>28</v>
      </c>
      <c r="D6131" s="132" t="s">
        <v>253</v>
      </c>
      <c r="E6131" s="133">
        <v>102</v>
      </c>
    </row>
    <row r="6132" spans="1:5">
      <c r="A6132" t="str">
        <f>VLOOKUP(C6132,Nomen2!$A$1:$E$34,2,0)</f>
        <v>NORMANDIE</v>
      </c>
      <c r="B6132">
        <f>VLOOKUP(C6132,Nomen2!$A$1:$E$34,3,0)</f>
        <v>0</v>
      </c>
      <c r="C6132">
        <v>28</v>
      </c>
      <c r="D6132" s="132" t="s">
        <v>288</v>
      </c>
      <c r="E6132" s="133">
        <v>94</v>
      </c>
    </row>
    <row r="6133" spans="1:5">
      <c r="A6133" t="str">
        <f>VLOOKUP(C6133,Nomen2!$A$1:$E$34,2,0)</f>
        <v>NORMANDIE</v>
      </c>
      <c r="B6133">
        <f>VLOOKUP(C6133,Nomen2!$A$1:$E$34,3,0)</f>
        <v>0</v>
      </c>
      <c r="C6133">
        <v>28</v>
      </c>
      <c r="D6133" s="132" t="s">
        <v>207</v>
      </c>
      <c r="E6133" s="133">
        <v>92</v>
      </c>
    </row>
    <row r="6134" spans="1:5">
      <c r="A6134" t="str">
        <f>VLOOKUP(C6134,Nomen2!$A$1:$E$34,2,0)</f>
        <v>NORMANDIE</v>
      </c>
      <c r="B6134">
        <f>VLOOKUP(C6134,Nomen2!$A$1:$E$34,3,0)</f>
        <v>0</v>
      </c>
      <c r="C6134">
        <v>28</v>
      </c>
      <c r="D6134" s="132" t="s">
        <v>213</v>
      </c>
      <c r="E6134" s="133">
        <v>90</v>
      </c>
    </row>
    <row r="6135" spans="1:5">
      <c r="A6135" t="str">
        <f>VLOOKUP(C6135,Nomen2!$A$1:$E$34,2,0)</f>
        <v>NORMANDIE</v>
      </c>
      <c r="B6135">
        <f>VLOOKUP(C6135,Nomen2!$A$1:$E$34,3,0)</f>
        <v>0</v>
      </c>
      <c r="C6135">
        <v>28</v>
      </c>
      <c r="D6135" s="132" t="s">
        <v>228</v>
      </c>
      <c r="E6135" s="133">
        <v>90</v>
      </c>
    </row>
    <row r="6136" spans="1:5">
      <c r="A6136" t="str">
        <f>VLOOKUP(C6136,Nomen2!$A$1:$E$34,2,0)</f>
        <v>NORMANDIE</v>
      </c>
      <c r="B6136">
        <f>VLOOKUP(C6136,Nomen2!$A$1:$E$34,3,0)</f>
        <v>0</v>
      </c>
      <c r="C6136">
        <v>28</v>
      </c>
      <c r="D6136" s="132" t="s">
        <v>297</v>
      </c>
      <c r="E6136" s="133">
        <v>86</v>
      </c>
    </row>
    <row r="6137" spans="1:5">
      <c r="A6137" t="str">
        <f>VLOOKUP(C6137,Nomen2!$A$1:$E$34,2,0)</f>
        <v>NORMANDIE</v>
      </c>
      <c r="B6137">
        <f>VLOOKUP(C6137,Nomen2!$A$1:$E$34,3,0)</f>
        <v>0</v>
      </c>
      <c r="C6137">
        <v>28</v>
      </c>
      <c r="D6137" s="132" t="s">
        <v>222</v>
      </c>
      <c r="E6137" s="133">
        <v>79</v>
      </c>
    </row>
    <row r="6138" spans="1:5">
      <c r="A6138" t="str">
        <f>VLOOKUP(C6138,Nomen2!$A$1:$E$34,2,0)</f>
        <v>NORMANDIE</v>
      </c>
      <c r="B6138">
        <f>VLOOKUP(C6138,Nomen2!$A$1:$E$34,3,0)</f>
        <v>0</v>
      </c>
      <c r="C6138">
        <v>28</v>
      </c>
      <c r="D6138" s="132" t="s">
        <v>257</v>
      </c>
      <c r="E6138" s="133">
        <v>78</v>
      </c>
    </row>
    <row r="6139" spans="1:5">
      <c r="A6139" t="str">
        <f>VLOOKUP(C6139,Nomen2!$A$1:$E$34,2,0)</f>
        <v>NORMANDIE</v>
      </c>
      <c r="B6139">
        <f>VLOOKUP(C6139,Nomen2!$A$1:$E$34,3,0)</f>
        <v>0</v>
      </c>
      <c r="C6139">
        <v>28</v>
      </c>
      <c r="D6139" s="132" t="s">
        <v>302</v>
      </c>
      <c r="E6139" s="133">
        <v>75</v>
      </c>
    </row>
    <row r="6140" spans="1:5">
      <c r="A6140" t="str">
        <f>VLOOKUP(C6140,Nomen2!$A$1:$E$34,2,0)</f>
        <v>NORMANDIE</v>
      </c>
      <c r="B6140">
        <f>VLOOKUP(C6140,Nomen2!$A$1:$E$34,3,0)</f>
        <v>0</v>
      </c>
      <c r="C6140">
        <v>28</v>
      </c>
      <c r="D6140" s="132" t="s">
        <v>212</v>
      </c>
      <c r="E6140" s="133">
        <v>70</v>
      </c>
    </row>
    <row r="6141" spans="1:5">
      <c r="A6141" t="str">
        <f>VLOOKUP(C6141,Nomen2!$A$1:$E$34,2,0)</f>
        <v>NORMANDIE</v>
      </c>
      <c r="B6141">
        <f>VLOOKUP(C6141,Nomen2!$A$1:$E$34,3,0)</f>
        <v>0</v>
      </c>
      <c r="C6141">
        <v>28</v>
      </c>
      <c r="D6141" s="132" t="s">
        <v>296</v>
      </c>
      <c r="E6141" s="133">
        <v>69</v>
      </c>
    </row>
    <row r="6142" spans="1:5">
      <c r="A6142" t="str">
        <f>VLOOKUP(C6142,Nomen2!$A$1:$E$34,2,0)</f>
        <v>NORMANDIE</v>
      </c>
      <c r="B6142">
        <f>VLOOKUP(C6142,Nomen2!$A$1:$E$34,3,0)</f>
        <v>0</v>
      </c>
      <c r="C6142">
        <v>28</v>
      </c>
      <c r="D6142" s="132" t="s">
        <v>262</v>
      </c>
      <c r="E6142" s="133">
        <v>69</v>
      </c>
    </row>
    <row r="6143" spans="1:5">
      <c r="A6143" t="str">
        <f>VLOOKUP(C6143,Nomen2!$A$1:$E$34,2,0)</f>
        <v>NORMANDIE</v>
      </c>
      <c r="B6143">
        <f>VLOOKUP(C6143,Nomen2!$A$1:$E$34,3,0)</f>
        <v>0</v>
      </c>
      <c r="C6143">
        <v>28</v>
      </c>
      <c r="D6143" s="132" t="s">
        <v>248</v>
      </c>
      <c r="E6143" s="133">
        <v>67</v>
      </c>
    </row>
    <row r="6144" spans="1:5">
      <c r="A6144" t="str">
        <f>VLOOKUP(C6144,Nomen2!$A$1:$E$34,2,0)</f>
        <v>NORMANDIE</v>
      </c>
      <c r="B6144">
        <f>VLOOKUP(C6144,Nomen2!$A$1:$E$34,3,0)</f>
        <v>0</v>
      </c>
      <c r="C6144">
        <v>28</v>
      </c>
      <c r="D6144" s="132" t="s">
        <v>289</v>
      </c>
      <c r="E6144" s="133">
        <v>66</v>
      </c>
    </row>
    <row r="6145" spans="1:5">
      <c r="A6145" t="str">
        <f>VLOOKUP(C6145,Nomen2!$A$1:$E$34,2,0)</f>
        <v>NORMANDIE</v>
      </c>
      <c r="B6145">
        <f>VLOOKUP(C6145,Nomen2!$A$1:$E$34,3,0)</f>
        <v>0</v>
      </c>
      <c r="C6145">
        <v>28</v>
      </c>
      <c r="D6145" s="132" t="s">
        <v>209</v>
      </c>
      <c r="E6145" s="133">
        <v>66</v>
      </c>
    </row>
    <row r="6146" spans="1:5">
      <c r="A6146" t="str">
        <f>VLOOKUP(C6146,Nomen2!$A$1:$E$34,2,0)</f>
        <v>NORMANDIE</v>
      </c>
      <c r="B6146">
        <f>VLOOKUP(C6146,Nomen2!$A$1:$E$34,3,0)</f>
        <v>0</v>
      </c>
      <c r="C6146">
        <v>28</v>
      </c>
      <c r="D6146" s="132" t="s">
        <v>256</v>
      </c>
      <c r="E6146" s="133">
        <v>63</v>
      </c>
    </row>
    <row r="6147" spans="1:5">
      <c r="A6147" t="str">
        <f>VLOOKUP(C6147,Nomen2!$A$1:$E$34,2,0)</f>
        <v>NORMANDIE</v>
      </c>
      <c r="B6147">
        <f>VLOOKUP(C6147,Nomen2!$A$1:$E$34,3,0)</f>
        <v>0</v>
      </c>
      <c r="C6147">
        <v>28</v>
      </c>
      <c r="D6147" s="132" t="s">
        <v>244</v>
      </c>
      <c r="E6147" s="133">
        <v>61</v>
      </c>
    </row>
    <row r="6148" spans="1:5">
      <c r="A6148" t="str">
        <f>VLOOKUP(C6148,Nomen2!$A$1:$E$34,2,0)</f>
        <v>NORMANDIE</v>
      </c>
      <c r="B6148">
        <f>VLOOKUP(C6148,Nomen2!$A$1:$E$34,3,0)</f>
        <v>0</v>
      </c>
      <c r="C6148">
        <v>28</v>
      </c>
      <c r="D6148" s="132" t="s">
        <v>362</v>
      </c>
      <c r="E6148" s="133">
        <v>61</v>
      </c>
    </row>
    <row r="6149" spans="1:5">
      <c r="A6149" t="str">
        <f>VLOOKUP(C6149,Nomen2!$A$1:$E$34,2,0)</f>
        <v>NORMANDIE</v>
      </c>
      <c r="B6149">
        <f>VLOOKUP(C6149,Nomen2!$A$1:$E$34,3,0)</f>
        <v>0</v>
      </c>
      <c r="C6149">
        <v>28</v>
      </c>
      <c r="D6149" s="132" t="s">
        <v>301</v>
      </c>
      <c r="E6149" s="133">
        <v>60</v>
      </c>
    </row>
    <row r="6150" spans="1:5">
      <c r="A6150" t="str">
        <f>VLOOKUP(C6150,Nomen2!$A$1:$E$34,2,0)</f>
        <v>NORMANDIE</v>
      </c>
      <c r="B6150">
        <f>VLOOKUP(C6150,Nomen2!$A$1:$E$34,3,0)</f>
        <v>0</v>
      </c>
      <c r="C6150">
        <v>28</v>
      </c>
      <c r="D6150" s="132" t="s">
        <v>232</v>
      </c>
      <c r="E6150" s="133">
        <v>57</v>
      </c>
    </row>
    <row r="6151" spans="1:5">
      <c r="A6151" t="str">
        <f>VLOOKUP(C6151,Nomen2!$A$1:$E$34,2,0)</f>
        <v>NORMANDIE</v>
      </c>
      <c r="B6151">
        <f>VLOOKUP(C6151,Nomen2!$A$1:$E$34,3,0)</f>
        <v>0</v>
      </c>
      <c r="C6151">
        <v>28</v>
      </c>
      <c r="D6151" s="132" t="s">
        <v>224</v>
      </c>
      <c r="E6151" s="133">
        <v>57</v>
      </c>
    </row>
    <row r="6152" spans="1:5">
      <c r="A6152" t="str">
        <f>VLOOKUP(C6152,Nomen2!$A$1:$E$34,2,0)</f>
        <v>NORMANDIE</v>
      </c>
      <c r="B6152">
        <f>VLOOKUP(C6152,Nomen2!$A$1:$E$34,3,0)</f>
        <v>0</v>
      </c>
      <c r="C6152">
        <v>28</v>
      </c>
      <c r="D6152" s="132" t="s">
        <v>218</v>
      </c>
      <c r="E6152" s="133">
        <v>57</v>
      </c>
    </row>
    <row r="6153" spans="1:5">
      <c r="A6153" t="str">
        <f>VLOOKUP(C6153,Nomen2!$A$1:$E$34,2,0)</f>
        <v>NORMANDIE</v>
      </c>
      <c r="B6153">
        <f>VLOOKUP(C6153,Nomen2!$A$1:$E$34,3,0)</f>
        <v>0</v>
      </c>
      <c r="C6153">
        <v>28</v>
      </c>
      <c r="D6153" s="132" t="s">
        <v>202</v>
      </c>
      <c r="E6153" s="133">
        <v>57</v>
      </c>
    </row>
    <row r="6154" spans="1:5">
      <c r="A6154" t="str">
        <f>VLOOKUP(C6154,Nomen2!$A$1:$E$34,2,0)</f>
        <v>NORMANDIE</v>
      </c>
      <c r="B6154">
        <f>VLOOKUP(C6154,Nomen2!$A$1:$E$34,3,0)</f>
        <v>0</v>
      </c>
      <c r="C6154">
        <v>28</v>
      </c>
      <c r="D6154" s="132" t="s">
        <v>385</v>
      </c>
      <c r="E6154" s="133">
        <v>57</v>
      </c>
    </row>
    <row r="6155" spans="1:5">
      <c r="A6155" t="str">
        <f>VLOOKUP(C6155,Nomen2!$A$1:$E$34,2,0)</f>
        <v>NORMANDIE</v>
      </c>
      <c r="B6155">
        <f>VLOOKUP(C6155,Nomen2!$A$1:$E$34,3,0)</f>
        <v>0</v>
      </c>
      <c r="C6155">
        <v>28</v>
      </c>
      <c r="D6155" s="132" t="s">
        <v>340</v>
      </c>
      <c r="E6155" s="133">
        <v>56</v>
      </c>
    </row>
    <row r="6156" spans="1:5">
      <c r="A6156" t="str">
        <f>VLOOKUP(C6156,Nomen2!$A$1:$E$34,2,0)</f>
        <v>NORMANDIE</v>
      </c>
      <c r="B6156">
        <f>VLOOKUP(C6156,Nomen2!$A$1:$E$34,3,0)</f>
        <v>0</v>
      </c>
      <c r="C6156">
        <v>28</v>
      </c>
      <c r="D6156" s="132" t="s">
        <v>280</v>
      </c>
      <c r="E6156" s="133">
        <v>52</v>
      </c>
    </row>
    <row r="6157" spans="1:5">
      <c r="A6157" t="str">
        <f>VLOOKUP(C6157,Nomen2!$A$1:$E$34,2,0)</f>
        <v>NORMANDIE</v>
      </c>
      <c r="B6157">
        <f>VLOOKUP(C6157,Nomen2!$A$1:$E$34,3,0)</f>
        <v>0</v>
      </c>
      <c r="C6157">
        <v>28</v>
      </c>
      <c r="D6157" s="132" t="s">
        <v>318</v>
      </c>
      <c r="E6157" s="133">
        <v>52</v>
      </c>
    </row>
    <row r="6158" spans="1:5">
      <c r="A6158" t="str">
        <f>VLOOKUP(C6158,Nomen2!$A$1:$E$34,2,0)</f>
        <v>NORMANDIE</v>
      </c>
      <c r="B6158">
        <f>VLOOKUP(C6158,Nomen2!$A$1:$E$34,3,0)</f>
        <v>0</v>
      </c>
      <c r="C6158">
        <v>28</v>
      </c>
      <c r="D6158" s="132" t="s">
        <v>210</v>
      </c>
      <c r="E6158" s="133">
        <v>51</v>
      </c>
    </row>
    <row r="6159" spans="1:5">
      <c r="A6159" t="str">
        <f>VLOOKUP(C6159,Nomen2!$A$1:$E$34,2,0)</f>
        <v>NORMANDIE</v>
      </c>
      <c r="B6159">
        <f>VLOOKUP(C6159,Nomen2!$A$1:$E$34,3,0)</f>
        <v>0</v>
      </c>
      <c r="C6159">
        <v>28</v>
      </c>
      <c r="D6159" s="132" t="s">
        <v>292</v>
      </c>
      <c r="E6159" s="133">
        <v>51</v>
      </c>
    </row>
    <row r="6160" spans="1:5">
      <c r="A6160" t="str">
        <f>VLOOKUP(C6160,Nomen2!$A$1:$E$34,2,0)</f>
        <v>NORMANDIE</v>
      </c>
      <c r="B6160">
        <f>VLOOKUP(C6160,Nomen2!$A$1:$E$34,3,0)</f>
        <v>0</v>
      </c>
      <c r="C6160">
        <v>28</v>
      </c>
      <c r="D6160" s="132" t="s">
        <v>310</v>
      </c>
      <c r="E6160" s="133">
        <v>51</v>
      </c>
    </row>
    <row r="6161" spans="1:5">
      <c r="A6161" t="str">
        <f>VLOOKUP(C6161,Nomen2!$A$1:$E$34,2,0)</f>
        <v>NORMANDIE</v>
      </c>
      <c r="B6161">
        <f>VLOOKUP(C6161,Nomen2!$A$1:$E$34,3,0)</f>
        <v>0</v>
      </c>
      <c r="C6161">
        <v>28</v>
      </c>
      <c r="D6161" s="132" t="s">
        <v>265</v>
      </c>
      <c r="E6161" s="133">
        <v>50</v>
      </c>
    </row>
    <row r="6162" spans="1:5">
      <c r="A6162" t="str">
        <f>VLOOKUP(C6162,Nomen2!$A$1:$E$34,2,0)</f>
        <v>NORMANDIE</v>
      </c>
      <c r="B6162">
        <f>VLOOKUP(C6162,Nomen2!$A$1:$E$34,3,0)</f>
        <v>0</v>
      </c>
      <c r="C6162">
        <v>28</v>
      </c>
      <c r="D6162" s="132" t="s">
        <v>347</v>
      </c>
      <c r="E6162" s="133">
        <v>50</v>
      </c>
    </row>
    <row r="6163" spans="1:5">
      <c r="A6163" t="str">
        <f>VLOOKUP(C6163,Nomen2!$A$1:$E$34,2,0)</f>
        <v>NORMANDIE</v>
      </c>
      <c r="B6163">
        <f>VLOOKUP(C6163,Nomen2!$A$1:$E$34,3,0)</f>
        <v>0</v>
      </c>
      <c r="C6163">
        <v>28</v>
      </c>
      <c r="D6163" s="132" t="s">
        <v>290</v>
      </c>
      <c r="E6163" s="133">
        <v>50</v>
      </c>
    </row>
    <row r="6164" spans="1:5">
      <c r="A6164" t="str">
        <f>VLOOKUP(C6164,Nomen2!$A$1:$E$34,2,0)</f>
        <v>NORMANDIE</v>
      </c>
      <c r="B6164">
        <f>VLOOKUP(C6164,Nomen2!$A$1:$E$34,3,0)</f>
        <v>0</v>
      </c>
      <c r="C6164">
        <v>28</v>
      </c>
      <c r="D6164" s="132" t="s">
        <v>311</v>
      </c>
      <c r="E6164" s="133">
        <v>49</v>
      </c>
    </row>
    <row r="6165" spans="1:5">
      <c r="A6165" t="str">
        <f>VLOOKUP(C6165,Nomen2!$A$1:$E$34,2,0)</f>
        <v>NORMANDIE</v>
      </c>
      <c r="B6165">
        <f>VLOOKUP(C6165,Nomen2!$A$1:$E$34,3,0)</f>
        <v>0</v>
      </c>
      <c r="C6165">
        <v>28</v>
      </c>
      <c r="D6165" s="132" t="s">
        <v>263</v>
      </c>
      <c r="E6165" s="133">
        <v>49</v>
      </c>
    </row>
    <row r="6166" spans="1:5">
      <c r="A6166" t="str">
        <f>VLOOKUP(C6166,Nomen2!$A$1:$E$34,2,0)</f>
        <v>NORMANDIE</v>
      </c>
      <c r="B6166">
        <f>VLOOKUP(C6166,Nomen2!$A$1:$E$34,3,0)</f>
        <v>0</v>
      </c>
      <c r="C6166">
        <v>28</v>
      </c>
      <c r="D6166" s="132" t="s">
        <v>226</v>
      </c>
      <c r="E6166" s="133">
        <v>48</v>
      </c>
    </row>
    <row r="6167" spans="1:5">
      <c r="A6167" t="str">
        <f>VLOOKUP(C6167,Nomen2!$A$1:$E$34,2,0)</f>
        <v>NORMANDIE</v>
      </c>
      <c r="B6167">
        <f>VLOOKUP(C6167,Nomen2!$A$1:$E$34,3,0)</f>
        <v>0</v>
      </c>
      <c r="C6167">
        <v>28</v>
      </c>
      <c r="D6167" s="132" t="s">
        <v>247</v>
      </c>
      <c r="E6167" s="133">
        <v>48</v>
      </c>
    </row>
    <row r="6168" spans="1:5">
      <c r="A6168" t="str">
        <f>VLOOKUP(C6168,Nomen2!$A$1:$E$34,2,0)</f>
        <v>NORMANDIE</v>
      </c>
      <c r="B6168">
        <f>VLOOKUP(C6168,Nomen2!$A$1:$E$34,3,0)</f>
        <v>0</v>
      </c>
      <c r="C6168">
        <v>28</v>
      </c>
      <c r="D6168" s="132" t="s">
        <v>208</v>
      </c>
      <c r="E6168" s="133">
        <v>47</v>
      </c>
    </row>
    <row r="6169" spans="1:5">
      <c r="A6169" t="str">
        <f>VLOOKUP(C6169,Nomen2!$A$1:$E$34,2,0)</f>
        <v>NORMANDIE</v>
      </c>
      <c r="B6169">
        <f>VLOOKUP(C6169,Nomen2!$A$1:$E$34,3,0)</f>
        <v>0</v>
      </c>
      <c r="C6169">
        <v>28</v>
      </c>
      <c r="D6169" s="132" t="s">
        <v>246</v>
      </c>
      <c r="E6169" s="133">
        <v>47</v>
      </c>
    </row>
    <row r="6170" spans="1:5">
      <c r="A6170" t="str">
        <f>VLOOKUP(C6170,Nomen2!$A$1:$E$34,2,0)</f>
        <v>NORMANDIE</v>
      </c>
      <c r="B6170">
        <f>VLOOKUP(C6170,Nomen2!$A$1:$E$34,3,0)</f>
        <v>0</v>
      </c>
      <c r="C6170">
        <v>28</v>
      </c>
      <c r="D6170" s="132" t="s">
        <v>287</v>
      </c>
      <c r="E6170" s="133">
        <v>46</v>
      </c>
    </row>
    <row r="6171" spans="1:5">
      <c r="A6171" t="str">
        <f>VLOOKUP(C6171,Nomen2!$A$1:$E$34,2,0)</f>
        <v>NORMANDIE</v>
      </c>
      <c r="B6171">
        <f>VLOOKUP(C6171,Nomen2!$A$1:$E$34,3,0)</f>
        <v>0</v>
      </c>
      <c r="C6171">
        <v>28</v>
      </c>
      <c r="D6171" s="132" t="s">
        <v>205</v>
      </c>
      <c r="E6171" s="133">
        <v>46</v>
      </c>
    </row>
    <row r="6172" spans="1:5">
      <c r="A6172" t="str">
        <f>VLOOKUP(C6172,Nomen2!$A$1:$E$34,2,0)</f>
        <v>NORMANDIE</v>
      </c>
      <c r="B6172">
        <f>VLOOKUP(C6172,Nomen2!$A$1:$E$34,3,0)</f>
        <v>0</v>
      </c>
      <c r="C6172">
        <v>28</v>
      </c>
      <c r="D6172" s="132" t="s">
        <v>234</v>
      </c>
      <c r="E6172" s="133">
        <v>44</v>
      </c>
    </row>
    <row r="6173" spans="1:5">
      <c r="A6173" t="str">
        <f>VLOOKUP(C6173,Nomen2!$A$1:$E$34,2,0)</f>
        <v>NORMANDIE</v>
      </c>
      <c r="B6173">
        <f>VLOOKUP(C6173,Nomen2!$A$1:$E$34,3,0)</f>
        <v>0</v>
      </c>
      <c r="C6173">
        <v>28</v>
      </c>
      <c r="D6173" s="132" t="s">
        <v>316</v>
      </c>
      <c r="E6173" s="133">
        <v>44</v>
      </c>
    </row>
    <row r="6174" spans="1:5">
      <c r="A6174" t="str">
        <f>VLOOKUP(C6174,Nomen2!$A$1:$E$34,2,0)</f>
        <v>NORMANDIE</v>
      </c>
      <c r="B6174">
        <f>VLOOKUP(C6174,Nomen2!$A$1:$E$34,3,0)</f>
        <v>0</v>
      </c>
      <c r="C6174">
        <v>28</v>
      </c>
      <c r="D6174" s="132" t="s">
        <v>275</v>
      </c>
      <c r="E6174" s="133">
        <v>43</v>
      </c>
    </row>
    <row r="6175" spans="1:5">
      <c r="A6175" t="str">
        <f>VLOOKUP(C6175,Nomen2!$A$1:$E$34,2,0)</f>
        <v>NORMANDIE</v>
      </c>
      <c r="B6175">
        <f>VLOOKUP(C6175,Nomen2!$A$1:$E$34,3,0)</f>
        <v>0</v>
      </c>
      <c r="C6175">
        <v>28</v>
      </c>
      <c r="D6175" s="132" t="s">
        <v>403</v>
      </c>
      <c r="E6175" s="133">
        <v>41</v>
      </c>
    </row>
    <row r="6176" spans="1:5">
      <c r="A6176" t="str">
        <f>VLOOKUP(C6176,Nomen2!$A$1:$E$34,2,0)</f>
        <v>NORMANDIE</v>
      </c>
      <c r="B6176">
        <f>VLOOKUP(C6176,Nomen2!$A$1:$E$34,3,0)</f>
        <v>0</v>
      </c>
      <c r="C6176">
        <v>28</v>
      </c>
      <c r="D6176" s="132" t="s">
        <v>236</v>
      </c>
      <c r="E6176" s="133">
        <v>39</v>
      </c>
    </row>
    <row r="6177" spans="1:5">
      <c r="A6177" t="str">
        <f>VLOOKUP(C6177,Nomen2!$A$1:$E$34,2,0)</f>
        <v>NORMANDIE</v>
      </c>
      <c r="B6177">
        <f>VLOOKUP(C6177,Nomen2!$A$1:$E$34,3,0)</f>
        <v>0</v>
      </c>
      <c r="C6177">
        <v>28</v>
      </c>
      <c r="D6177" s="132" t="s">
        <v>214</v>
      </c>
      <c r="E6177" s="133">
        <v>39</v>
      </c>
    </row>
    <row r="6178" spans="1:5">
      <c r="A6178" t="str">
        <f>VLOOKUP(C6178,Nomen2!$A$1:$E$34,2,0)</f>
        <v>NORMANDIE</v>
      </c>
      <c r="B6178">
        <f>VLOOKUP(C6178,Nomen2!$A$1:$E$34,3,0)</f>
        <v>0</v>
      </c>
      <c r="C6178">
        <v>28</v>
      </c>
      <c r="D6178" s="132" t="s">
        <v>274</v>
      </c>
      <c r="E6178" s="133">
        <v>39</v>
      </c>
    </row>
    <row r="6179" spans="1:5">
      <c r="A6179" t="str">
        <f>VLOOKUP(C6179,Nomen2!$A$1:$E$34,2,0)</f>
        <v>NORMANDIE</v>
      </c>
      <c r="B6179">
        <f>VLOOKUP(C6179,Nomen2!$A$1:$E$34,3,0)</f>
        <v>0</v>
      </c>
      <c r="C6179">
        <v>28</v>
      </c>
      <c r="D6179" s="132" t="s">
        <v>276</v>
      </c>
      <c r="E6179" s="133">
        <v>38</v>
      </c>
    </row>
    <row r="6180" spans="1:5">
      <c r="A6180" t="str">
        <f>VLOOKUP(C6180,Nomen2!$A$1:$E$34,2,0)</f>
        <v>NORMANDIE</v>
      </c>
      <c r="B6180">
        <f>VLOOKUP(C6180,Nomen2!$A$1:$E$34,3,0)</f>
        <v>0</v>
      </c>
      <c r="C6180">
        <v>28</v>
      </c>
      <c r="D6180" s="132" t="s">
        <v>382</v>
      </c>
      <c r="E6180" s="133">
        <v>38</v>
      </c>
    </row>
    <row r="6181" spans="1:5">
      <c r="A6181" t="str">
        <f>VLOOKUP(C6181,Nomen2!$A$1:$E$34,2,0)</f>
        <v>NORMANDIE</v>
      </c>
      <c r="B6181">
        <f>VLOOKUP(C6181,Nomen2!$A$1:$E$34,3,0)</f>
        <v>0</v>
      </c>
      <c r="C6181">
        <v>28</v>
      </c>
      <c r="D6181" s="132" t="s">
        <v>267</v>
      </c>
      <c r="E6181" s="133">
        <v>38</v>
      </c>
    </row>
    <row r="6182" spans="1:5">
      <c r="A6182" t="str">
        <f>VLOOKUP(C6182,Nomen2!$A$1:$E$34,2,0)</f>
        <v>NORMANDIE</v>
      </c>
      <c r="B6182">
        <f>VLOOKUP(C6182,Nomen2!$A$1:$E$34,3,0)</f>
        <v>0</v>
      </c>
      <c r="C6182">
        <v>28</v>
      </c>
      <c r="D6182" s="132" t="s">
        <v>278</v>
      </c>
      <c r="E6182" s="133">
        <v>37</v>
      </c>
    </row>
    <row r="6183" spans="1:5">
      <c r="A6183" t="str">
        <f>VLOOKUP(C6183,Nomen2!$A$1:$E$34,2,0)</f>
        <v>NORMANDIE</v>
      </c>
      <c r="B6183">
        <f>VLOOKUP(C6183,Nomen2!$A$1:$E$34,3,0)</f>
        <v>0</v>
      </c>
      <c r="C6183">
        <v>28</v>
      </c>
      <c r="D6183" s="132" t="s">
        <v>231</v>
      </c>
      <c r="E6183" s="133">
        <v>37</v>
      </c>
    </row>
    <row r="6184" spans="1:5">
      <c r="A6184" t="str">
        <f>VLOOKUP(C6184,Nomen2!$A$1:$E$34,2,0)</f>
        <v>NORMANDIE</v>
      </c>
      <c r="B6184">
        <f>VLOOKUP(C6184,Nomen2!$A$1:$E$34,3,0)</f>
        <v>0</v>
      </c>
      <c r="C6184">
        <v>28</v>
      </c>
      <c r="D6184" s="132" t="s">
        <v>324</v>
      </c>
      <c r="E6184" s="133">
        <v>37</v>
      </c>
    </row>
    <row r="6185" spans="1:5">
      <c r="A6185" t="str">
        <f>VLOOKUP(C6185,Nomen2!$A$1:$E$34,2,0)</f>
        <v>NORMANDIE</v>
      </c>
      <c r="B6185">
        <f>VLOOKUP(C6185,Nomen2!$A$1:$E$34,3,0)</f>
        <v>0</v>
      </c>
      <c r="C6185">
        <v>28</v>
      </c>
      <c r="D6185" s="132" t="s">
        <v>424</v>
      </c>
      <c r="E6185" s="133">
        <v>34</v>
      </c>
    </row>
    <row r="6186" spans="1:5">
      <c r="A6186" t="str">
        <f>VLOOKUP(C6186,Nomen2!$A$1:$E$34,2,0)</f>
        <v>NORMANDIE</v>
      </c>
      <c r="B6186">
        <f>VLOOKUP(C6186,Nomen2!$A$1:$E$34,3,0)</f>
        <v>0</v>
      </c>
      <c r="C6186">
        <v>28</v>
      </c>
      <c r="D6186" s="132" t="s">
        <v>225</v>
      </c>
      <c r="E6186" s="133">
        <v>33</v>
      </c>
    </row>
    <row r="6187" spans="1:5">
      <c r="A6187" t="str">
        <f>VLOOKUP(C6187,Nomen2!$A$1:$E$34,2,0)</f>
        <v>NORMANDIE</v>
      </c>
      <c r="B6187">
        <f>VLOOKUP(C6187,Nomen2!$A$1:$E$34,3,0)</f>
        <v>0</v>
      </c>
      <c r="C6187">
        <v>28</v>
      </c>
      <c r="D6187" s="132" t="s">
        <v>315</v>
      </c>
      <c r="E6187" s="133">
        <v>33</v>
      </c>
    </row>
    <row r="6188" spans="1:5">
      <c r="A6188" t="str">
        <f>VLOOKUP(C6188,Nomen2!$A$1:$E$34,2,0)</f>
        <v>NORMANDIE</v>
      </c>
      <c r="B6188">
        <f>VLOOKUP(C6188,Nomen2!$A$1:$E$34,3,0)</f>
        <v>0</v>
      </c>
      <c r="C6188">
        <v>28</v>
      </c>
      <c r="D6188" s="132" t="s">
        <v>220</v>
      </c>
      <c r="E6188" s="133">
        <v>33</v>
      </c>
    </row>
    <row r="6189" spans="1:5">
      <c r="A6189" t="str">
        <f>VLOOKUP(C6189,Nomen2!$A$1:$E$34,2,0)</f>
        <v>NORMANDIE</v>
      </c>
      <c r="B6189">
        <f>VLOOKUP(C6189,Nomen2!$A$1:$E$34,3,0)</f>
        <v>0</v>
      </c>
      <c r="C6189">
        <v>28</v>
      </c>
      <c r="D6189" s="132" t="s">
        <v>476</v>
      </c>
      <c r="E6189" s="133">
        <v>32</v>
      </c>
    </row>
    <row r="6190" spans="1:5">
      <c r="A6190" t="str">
        <f>VLOOKUP(C6190,Nomen2!$A$1:$E$34,2,0)</f>
        <v>NORMANDIE</v>
      </c>
      <c r="B6190">
        <f>VLOOKUP(C6190,Nomen2!$A$1:$E$34,3,0)</f>
        <v>0</v>
      </c>
      <c r="C6190">
        <v>28</v>
      </c>
      <c r="D6190" s="132" t="s">
        <v>237</v>
      </c>
      <c r="E6190" s="133">
        <v>32</v>
      </c>
    </row>
    <row r="6191" spans="1:5">
      <c r="A6191" t="str">
        <f>VLOOKUP(C6191,Nomen2!$A$1:$E$34,2,0)</f>
        <v>NORMANDIE</v>
      </c>
      <c r="B6191">
        <f>VLOOKUP(C6191,Nomen2!$A$1:$E$34,3,0)</f>
        <v>0</v>
      </c>
      <c r="C6191">
        <v>28</v>
      </c>
      <c r="D6191" s="132" t="s">
        <v>344</v>
      </c>
      <c r="E6191" s="133">
        <v>32</v>
      </c>
    </row>
    <row r="6192" spans="1:5">
      <c r="A6192" t="str">
        <f>VLOOKUP(C6192,Nomen2!$A$1:$E$34,2,0)</f>
        <v>NORMANDIE</v>
      </c>
      <c r="B6192">
        <f>VLOOKUP(C6192,Nomen2!$A$1:$E$34,3,0)</f>
        <v>0</v>
      </c>
      <c r="C6192">
        <v>28</v>
      </c>
      <c r="D6192" s="132" t="s">
        <v>235</v>
      </c>
      <c r="E6192" s="133">
        <v>32</v>
      </c>
    </row>
    <row r="6193" spans="1:5">
      <c r="A6193" t="str">
        <f>VLOOKUP(C6193,Nomen2!$A$1:$E$34,2,0)</f>
        <v>NORMANDIE</v>
      </c>
      <c r="B6193">
        <f>VLOOKUP(C6193,Nomen2!$A$1:$E$34,3,0)</f>
        <v>0</v>
      </c>
      <c r="C6193">
        <v>28</v>
      </c>
      <c r="D6193" s="132" t="s">
        <v>279</v>
      </c>
      <c r="E6193" s="133">
        <v>32</v>
      </c>
    </row>
    <row r="6194" spans="1:5">
      <c r="A6194" t="str">
        <f>VLOOKUP(C6194,Nomen2!$A$1:$E$34,2,0)</f>
        <v>NORMANDIE</v>
      </c>
      <c r="B6194">
        <f>VLOOKUP(C6194,Nomen2!$A$1:$E$34,3,0)</f>
        <v>0</v>
      </c>
      <c r="C6194">
        <v>28</v>
      </c>
      <c r="D6194" s="132" t="s">
        <v>258</v>
      </c>
      <c r="E6194" s="133">
        <v>31</v>
      </c>
    </row>
    <row r="6195" spans="1:5">
      <c r="A6195" t="str">
        <f>VLOOKUP(C6195,Nomen2!$A$1:$E$34,2,0)</f>
        <v>NORMANDIE</v>
      </c>
      <c r="B6195">
        <f>VLOOKUP(C6195,Nomen2!$A$1:$E$34,3,0)</f>
        <v>0</v>
      </c>
      <c r="C6195">
        <v>28</v>
      </c>
      <c r="D6195" s="132" t="s">
        <v>306</v>
      </c>
      <c r="E6195" s="133">
        <v>30</v>
      </c>
    </row>
    <row r="6196" spans="1:5">
      <c r="A6196" t="str">
        <f>VLOOKUP(C6196,Nomen2!$A$1:$E$34,2,0)</f>
        <v>NORMANDIE</v>
      </c>
      <c r="B6196">
        <f>VLOOKUP(C6196,Nomen2!$A$1:$E$34,3,0)</f>
        <v>0</v>
      </c>
      <c r="C6196">
        <v>28</v>
      </c>
      <c r="D6196" s="132" t="s">
        <v>300</v>
      </c>
      <c r="E6196" s="133">
        <v>30</v>
      </c>
    </row>
    <row r="6197" spans="1:5">
      <c r="A6197" t="str">
        <f>VLOOKUP(C6197,Nomen2!$A$1:$E$34,2,0)</f>
        <v>NORMANDIE</v>
      </c>
      <c r="B6197">
        <f>VLOOKUP(C6197,Nomen2!$A$1:$E$34,3,0)</f>
        <v>0</v>
      </c>
      <c r="C6197">
        <v>28</v>
      </c>
      <c r="D6197" s="132" t="s">
        <v>339</v>
      </c>
      <c r="E6197" s="133">
        <v>29</v>
      </c>
    </row>
    <row r="6198" spans="1:5">
      <c r="A6198" t="str">
        <f>VLOOKUP(C6198,Nomen2!$A$1:$E$34,2,0)</f>
        <v>NORMANDIE</v>
      </c>
      <c r="B6198">
        <f>VLOOKUP(C6198,Nomen2!$A$1:$E$34,3,0)</f>
        <v>0</v>
      </c>
      <c r="C6198">
        <v>28</v>
      </c>
      <c r="D6198" s="132" t="s">
        <v>266</v>
      </c>
      <c r="E6198" s="133">
        <v>29</v>
      </c>
    </row>
    <row r="6199" spans="1:5">
      <c r="A6199" t="str">
        <f>VLOOKUP(C6199,Nomen2!$A$1:$E$34,2,0)</f>
        <v>NORMANDIE</v>
      </c>
      <c r="B6199">
        <f>VLOOKUP(C6199,Nomen2!$A$1:$E$34,3,0)</f>
        <v>0</v>
      </c>
      <c r="C6199">
        <v>28</v>
      </c>
      <c r="D6199" s="132" t="s">
        <v>285</v>
      </c>
      <c r="E6199" s="133">
        <v>28</v>
      </c>
    </row>
    <row r="6200" spans="1:5">
      <c r="A6200" t="str">
        <f>VLOOKUP(C6200,Nomen2!$A$1:$E$34,2,0)</f>
        <v>NORMANDIE</v>
      </c>
      <c r="B6200">
        <f>VLOOKUP(C6200,Nomen2!$A$1:$E$34,3,0)</f>
        <v>0</v>
      </c>
      <c r="C6200">
        <v>28</v>
      </c>
      <c r="D6200" s="132" t="s">
        <v>272</v>
      </c>
      <c r="E6200" s="133">
        <v>27</v>
      </c>
    </row>
    <row r="6201" spans="1:5">
      <c r="A6201" t="str">
        <f>VLOOKUP(C6201,Nomen2!$A$1:$E$34,2,0)</f>
        <v>NORMANDIE</v>
      </c>
      <c r="B6201">
        <f>VLOOKUP(C6201,Nomen2!$A$1:$E$34,3,0)</f>
        <v>0</v>
      </c>
      <c r="C6201">
        <v>28</v>
      </c>
      <c r="D6201" s="132" t="s">
        <v>242</v>
      </c>
      <c r="E6201" s="133">
        <v>27</v>
      </c>
    </row>
    <row r="6202" spans="1:5">
      <c r="A6202" t="str">
        <f>VLOOKUP(C6202,Nomen2!$A$1:$E$34,2,0)</f>
        <v>NORMANDIE</v>
      </c>
      <c r="B6202">
        <f>VLOOKUP(C6202,Nomen2!$A$1:$E$34,3,0)</f>
        <v>0</v>
      </c>
      <c r="C6202">
        <v>28</v>
      </c>
      <c r="D6202" s="132" t="s">
        <v>460</v>
      </c>
      <c r="E6202" s="133">
        <v>27</v>
      </c>
    </row>
    <row r="6203" spans="1:5">
      <c r="A6203" t="str">
        <f>VLOOKUP(C6203,Nomen2!$A$1:$E$34,2,0)</f>
        <v>NORMANDIE</v>
      </c>
      <c r="B6203">
        <f>VLOOKUP(C6203,Nomen2!$A$1:$E$34,3,0)</f>
        <v>0</v>
      </c>
      <c r="C6203">
        <v>28</v>
      </c>
      <c r="D6203" s="132" t="s">
        <v>392</v>
      </c>
      <c r="E6203" s="133">
        <v>27</v>
      </c>
    </row>
    <row r="6204" spans="1:5">
      <c r="A6204" t="str">
        <f>VLOOKUP(C6204,Nomen2!$A$1:$E$34,2,0)</f>
        <v>NORMANDIE</v>
      </c>
      <c r="B6204">
        <f>VLOOKUP(C6204,Nomen2!$A$1:$E$34,3,0)</f>
        <v>0</v>
      </c>
      <c r="C6204">
        <v>28</v>
      </c>
      <c r="D6204" s="132" t="s">
        <v>239</v>
      </c>
      <c r="E6204" s="133">
        <v>26</v>
      </c>
    </row>
    <row r="6205" spans="1:5">
      <c r="A6205" t="str">
        <f>VLOOKUP(C6205,Nomen2!$A$1:$E$34,2,0)</f>
        <v>NORMANDIE</v>
      </c>
      <c r="B6205">
        <f>VLOOKUP(C6205,Nomen2!$A$1:$E$34,3,0)</f>
        <v>0</v>
      </c>
      <c r="C6205">
        <v>28</v>
      </c>
      <c r="D6205" s="132" t="s">
        <v>299</v>
      </c>
      <c r="E6205" s="133">
        <v>26</v>
      </c>
    </row>
    <row r="6206" spans="1:5">
      <c r="A6206" t="str">
        <f>VLOOKUP(C6206,Nomen2!$A$1:$E$34,2,0)</f>
        <v>NORMANDIE</v>
      </c>
      <c r="B6206">
        <f>VLOOKUP(C6206,Nomen2!$A$1:$E$34,3,0)</f>
        <v>0</v>
      </c>
      <c r="C6206">
        <v>28</v>
      </c>
      <c r="D6206" s="132" t="s">
        <v>269</v>
      </c>
      <c r="E6206" s="133">
        <v>25</v>
      </c>
    </row>
    <row r="6207" spans="1:5">
      <c r="A6207" t="str">
        <f>VLOOKUP(C6207,Nomen2!$A$1:$E$34,2,0)</f>
        <v>NORMANDIE</v>
      </c>
      <c r="B6207">
        <f>VLOOKUP(C6207,Nomen2!$A$1:$E$34,3,0)</f>
        <v>0</v>
      </c>
      <c r="C6207">
        <v>28</v>
      </c>
      <c r="D6207" s="132" t="s">
        <v>254</v>
      </c>
      <c r="E6207" s="133">
        <v>25</v>
      </c>
    </row>
    <row r="6208" spans="1:5">
      <c r="A6208" t="str">
        <f>VLOOKUP(C6208,Nomen2!$A$1:$E$34,2,0)</f>
        <v>NORMANDIE</v>
      </c>
      <c r="B6208">
        <f>VLOOKUP(C6208,Nomen2!$A$1:$E$34,3,0)</f>
        <v>0</v>
      </c>
      <c r="C6208">
        <v>28</v>
      </c>
      <c r="D6208" s="132" t="s">
        <v>422</v>
      </c>
      <c r="E6208" s="133">
        <v>25</v>
      </c>
    </row>
    <row r="6209" spans="1:5">
      <c r="A6209" t="str">
        <f>VLOOKUP(C6209,Nomen2!$A$1:$E$34,2,0)</f>
        <v>NORMANDIE</v>
      </c>
      <c r="B6209">
        <f>VLOOKUP(C6209,Nomen2!$A$1:$E$34,3,0)</f>
        <v>0</v>
      </c>
      <c r="C6209">
        <v>28</v>
      </c>
      <c r="D6209" s="132" t="s">
        <v>293</v>
      </c>
      <c r="E6209" s="133">
        <v>24</v>
      </c>
    </row>
    <row r="6210" spans="1:5">
      <c r="A6210" t="str">
        <f>VLOOKUP(C6210,Nomen2!$A$1:$E$34,2,0)</f>
        <v>NORMANDIE</v>
      </c>
      <c r="B6210">
        <f>VLOOKUP(C6210,Nomen2!$A$1:$E$34,3,0)</f>
        <v>0</v>
      </c>
      <c r="C6210">
        <v>28</v>
      </c>
      <c r="D6210" s="132" t="s">
        <v>445</v>
      </c>
      <c r="E6210" s="133">
        <v>24</v>
      </c>
    </row>
    <row r="6211" spans="1:5">
      <c r="A6211" t="str">
        <f>VLOOKUP(C6211,Nomen2!$A$1:$E$34,2,0)</f>
        <v>NORMANDIE</v>
      </c>
      <c r="B6211">
        <f>VLOOKUP(C6211,Nomen2!$A$1:$E$34,3,0)</f>
        <v>0</v>
      </c>
      <c r="C6211">
        <v>28</v>
      </c>
      <c r="D6211" s="132" t="s">
        <v>437</v>
      </c>
      <c r="E6211" s="133">
        <v>23</v>
      </c>
    </row>
    <row r="6212" spans="1:5">
      <c r="A6212" t="str">
        <f>VLOOKUP(C6212,Nomen2!$A$1:$E$34,2,0)</f>
        <v>NORMANDIE</v>
      </c>
      <c r="B6212">
        <f>VLOOKUP(C6212,Nomen2!$A$1:$E$34,3,0)</f>
        <v>0</v>
      </c>
      <c r="C6212">
        <v>28</v>
      </c>
      <c r="D6212" s="132" t="s">
        <v>407</v>
      </c>
      <c r="E6212" s="133">
        <v>23</v>
      </c>
    </row>
    <row r="6213" spans="1:5">
      <c r="A6213" t="str">
        <f>VLOOKUP(C6213,Nomen2!$A$1:$E$34,2,0)</f>
        <v>NORMANDIE</v>
      </c>
      <c r="B6213">
        <f>VLOOKUP(C6213,Nomen2!$A$1:$E$34,3,0)</f>
        <v>0</v>
      </c>
      <c r="C6213">
        <v>28</v>
      </c>
      <c r="D6213" s="132" t="s">
        <v>286</v>
      </c>
      <c r="E6213" s="133">
        <v>23</v>
      </c>
    </row>
    <row r="6214" spans="1:5">
      <c r="A6214" t="str">
        <f>VLOOKUP(C6214,Nomen2!$A$1:$E$34,2,0)</f>
        <v>NORMANDIE</v>
      </c>
      <c r="B6214">
        <f>VLOOKUP(C6214,Nomen2!$A$1:$E$34,3,0)</f>
        <v>0</v>
      </c>
      <c r="C6214">
        <v>28</v>
      </c>
      <c r="D6214" s="132" t="s">
        <v>281</v>
      </c>
      <c r="E6214" s="133">
        <v>23</v>
      </c>
    </row>
    <row r="6215" spans="1:5">
      <c r="A6215" t="str">
        <f>VLOOKUP(C6215,Nomen2!$A$1:$E$34,2,0)</f>
        <v>NORMANDIE</v>
      </c>
      <c r="B6215">
        <f>VLOOKUP(C6215,Nomen2!$A$1:$E$34,3,0)</f>
        <v>0</v>
      </c>
      <c r="C6215">
        <v>28</v>
      </c>
      <c r="D6215" s="132" t="s">
        <v>307</v>
      </c>
      <c r="E6215" s="133">
        <v>23</v>
      </c>
    </row>
    <row r="6216" spans="1:5">
      <c r="A6216" t="str">
        <f>VLOOKUP(C6216,Nomen2!$A$1:$E$34,2,0)</f>
        <v>NORMANDIE</v>
      </c>
      <c r="B6216">
        <f>VLOOKUP(C6216,Nomen2!$A$1:$E$34,3,0)</f>
        <v>0</v>
      </c>
      <c r="C6216">
        <v>28</v>
      </c>
      <c r="D6216" s="132" t="s">
        <v>303</v>
      </c>
      <c r="E6216" s="133">
        <v>23</v>
      </c>
    </row>
    <row r="6217" spans="1:5">
      <c r="A6217" t="str">
        <f>VLOOKUP(C6217,Nomen2!$A$1:$E$34,2,0)</f>
        <v>NORMANDIE</v>
      </c>
      <c r="B6217">
        <f>VLOOKUP(C6217,Nomen2!$A$1:$E$34,3,0)</f>
        <v>0</v>
      </c>
      <c r="C6217">
        <v>28</v>
      </c>
      <c r="D6217" s="132" t="s">
        <v>338</v>
      </c>
      <c r="E6217" s="133">
        <v>23</v>
      </c>
    </row>
    <row r="6218" spans="1:5">
      <c r="A6218" t="str">
        <f>VLOOKUP(C6218,Nomen2!$A$1:$E$34,2,0)</f>
        <v>NORMANDIE</v>
      </c>
      <c r="B6218">
        <f>VLOOKUP(C6218,Nomen2!$A$1:$E$34,3,0)</f>
        <v>0</v>
      </c>
      <c r="C6218">
        <v>28</v>
      </c>
      <c r="D6218" s="132" t="s">
        <v>328</v>
      </c>
      <c r="E6218" s="133">
        <v>22</v>
      </c>
    </row>
    <row r="6219" spans="1:5">
      <c r="A6219" t="str">
        <f>VLOOKUP(C6219,Nomen2!$A$1:$E$34,2,0)</f>
        <v>NORMANDIE</v>
      </c>
      <c r="B6219">
        <f>VLOOKUP(C6219,Nomen2!$A$1:$E$34,3,0)</f>
        <v>0</v>
      </c>
      <c r="C6219">
        <v>28</v>
      </c>
      <c r="D6219" s="132" t="s">
        <v>400</v>
      </c>
      <c r="E6219" s="133">
        <v>22</v>
      </c>
    </row>
    <row r="6220" spans="1:5">
      <c r="A6220" t="str">
        <f>VLOOKUP(C6220,Nomen2!$A$1:$E$34,2,0)</f>
        <v>NORMANDIE</v>
      </c>
      <c r="B6220">
        <f>VLOOKUP(C6220,Nomen2!$A$1:$E$34,3,0)</f>
        <v>0</v>
      </c>
      <c r="C6220">
        <v>28</v>
      </c>
      <c r="D6220" s="132" t="s">
        <v>411</v>
      </c>
      <c r="E6220" s="133">
        <v>22</v>
      </c>
    </row>
    <row r="6221" spans="1:5">
      <c r="A6221" t="str">
        <f>VLOOKUP(C6221,Nomen2!$A$1:$E$34,2,0)</f>
        <v>NORMANDIE</v>
      </c>
      <c r="B6221">
        <f>VLOOKUP(C6221,Nomen2!$A$1:$E$34,3,0)</f>
        <v>0</v>
      </c>
      <c r="C6221">
        <v>28</v>
      </c>
      <c r="D6221" s="132" t="s">
        <v>320</v>
      </c>
      <c r="E6221" s="133">
        <v>22</v>
      </c>
    </row>
    <row r="6222" spans="1:5">
      <c r="A6222" t="str">
        <f>VLOOKUP(C6222,Nomen2!$A$1:$E$34,2,0)</f>
        <v>NORMANDIE</v>
      </c>
      <c r="B6222">
        <f>VLOOKUP(C6222,Nomen2!$A$1:$E$34,3,0)</f>
        <v>0</v>
      </c>
      <c r="C6222">
        <v>28</v>
      </c>
      <c r="D6222" s="132" t="s">
        <v>312</v>
      </c>
      <c r="E6222" s="133">
        <v>21</v>
      </c>
    </row>
    <row r="6223" spans="1:5">
      <c r="A6223" t="str">
        <f>VLOOKUP(C6223,Nomen2!$A$1:$E$34,2,0)</f>
        <v>NORMANDIE</v>
      </c>
      <c r="B6223">
        <f>VLOOKUP(C6223,Nomen2!$A$1:$E$34,3,0)</f>
        <v>0</v>
      </c>
      <c r="C6223">
        <v>28</v>
      </c>
      <c r="D6223" s="132" t="s">
        <v>322</v>
      </c>
      <c r="E6223" s="133">
        <v>21</v>
      </c>
    </row>
    <row r="6224" spans="1:5">
      <c r="A6224" t="str">
        <f>VLOOKUP(C6224,Nomen2!$A$1:$E$34,2,0)</f>
        <v>NORMANDIE</v>
      </c>
      <c r="B6224">
        <f>VLOOKUP(C6224,Nomen2!$A$1:$E$34,3,0)</f>
        <v>0</v>
      </c>
      <c r="C6224">
        <v>28</v>
      </c>
      <c r="D6224" s="132" t="s">
        <v>493</v>
      </c>
      <c r="E6224" s="133">
        <v>21</v>
      </c>
    </row>
    <row r="6225" spans="1:5">
      <c r="A6225" t="str">
        <f>VLOOKUP(C6225,Nomen2!$A$1:$E$34,2,0)</f>
        <v>NORMANDIE</v>
      </c>
      <c r="B6225">
        <f>VLOOKUP(C6225,Nomen2!$A$1:$E$34,3,0)</f>
        <v>0</v>
      </c>
      <c r="C6225">
        <v>28</v>
      </c>
      <c r="D6225" s="132" t="s">
        <v>436</v>
      </c>
      <c r="E6225" s="133">
        <v>21</v>
      </c>
    </row>
    <row r="6226" spans="1:5">
      <c r="A6226" t="str">
        <f>VLOOKUP(C6226,Nomen2!$A$1:$E$34,2,0)</f>
        <v>NORMANDIE</v>
      </c>
      <c r="B6226">
        <f>VLOOKUP(C6226,Nomen2!$A$1:$E$34,3,0)</f>
        <v>0</v>
      </c>
      <c r="C6226">
        <v>28</v>
      </c>
      <c r="D6226" s="132" t="s">
        <v>271</v>
      </c>
      <c r="E6226" s="133">
        <v>21</v>
      </c>
    </row>
    <row r="6227" spans="1:5">
      <c r="A6227" t="str">
        <f>VLOOKUP(C6227,Nomen2!$A$1:$E$34,2,0)</f>
        <v>NORMANDIE</v>
      </c>
      <c r="B6227">
        <f>VLOOKUP(C6227,Nomen2!$A$1:$E$34,3,0)</f>
        <v>0</v>
      </c>
      <c r="C6227">
        <v>28</v>
      </c>
      <c r="D6227" s="132" t="s">
        <v>259</v>
      </c>
      <c r="E6227" s="133">
        <v>20</v>
      </c>
    </row>
    <row r="6228" spans="1:5">
      <c r="A6228" t="str">
        <f>VLOOKUP(C6228,Nomen2!$A$1:$E$34,2,0)</f>
        <v>NORMANDIE</v>
      </c>
      <c r="B6228">
        <f>VLOOKUP(C6228,Nomen2!$A$1:$E$34,3,0)</f>
        <v>0</v>
      </c>
      <c r="C6228">
        <v>28</v>
      </c>
      <c r="D6228" s="132" t="s">
        <v>376</v>
      </c>
      <c r="E6228" s="133">
        <v>20</v>
      </c>
    </row>
    <row r="6229" spans="1:5">
      <c r="A6229" t="str">
        <f>VLOOKUP(C6229,Nomen2!$A$1:$E$34,2,0)</f>
        <v>NORMANDIE</v>
      </c>
      <c r="B6229">
        <f>VLOOKUP(C6229,Nomen2!$A$1:$E$34,3,0)</f>
        <v>0</v>
      </c>
      <c r="C6229">
        <v>28</v>
      </c>
      <c r="D6229" s="132" t="s">
        <v>361</v>
      </c>
      <c r="E6229" s="133">
        <v>20</v>
      </c>
    </row>
    <row r="6230" spans="1:5">
      <c r="A6230" t="str">
        <f>VLOOKUP(C6230,Nomen2!$A$1:$E$34,2,0)</f>
        <v>NORMANDIE</v>
      </c>
      <c r="B6230">
        <f>VLOOKUP(C6230,Nomen2!$A$1:$E$34,3,0)</f>
        <v>0</v>
      </c>
      <c r="C6230">
        <v>28</v>
      </c>
      <c r="D6230" s="132" t="s">
        <v>563</v>
      </c>
      <c r="E6230" s="133">
        <v>19</v>
      </c>
    </row>
    <row r="6231" spans="1:5">
      <c r="A6231" t="str">
        <f>VLOOKUP(C6231,Nomen2!$A$1:$E$34,2,0)</f>
        <v>NORMANDIE</v>
      </c>
      <c r="B6231">
        <f>VLOOKUP(C6231,Nomen2!$A$1:$E$34,3,0)</f>
        <v>0</v>
      </c>
      <c r="C6231">
        <v>28</v>
      </c>
      <c r="D6231" s="132" t="s">
        <v>426</v>
      </c>
      <c r="E6231" s="133">
        <v>19</v>
      </c>
    </row>
    <row r="6232" spans="1:5">
      <c r="A6232" t="str">
        <f>VLOOKUP(C6232,Nomen2!$A$1:$E$34,2,0)</f>
        <v>NORMANDIE</v>
      </c>
      <c r="B6232">
        <f>VLOOKUP(C6232,Nomen2!$A$1:$E$34,3,0)</f>
        <v>0</v>
      </c>
      <c r="C6232">
        <v>28</v>
      </c>
      <c r="D6232" s="132" t="s">
        <v>369</v>
      </c>
      <c r="E6232" s="133">
        <v>19</v>
      </c>
    </row>
    <row r="6233" spans="1:5">
      <c r="A6233" t="str">
        <f>VLOOKUP(C6233,Nomen2!$A$1:$E$34,2,0)</f>
        <v>NORMANDIE</v>
      </c>
      <c r="B6233">
        <f>VLOOKUP(C6233,Nomen2!$A$1:$E$34,3,0)</f>
        <v>0</v>
      </c>
      <c r="C6233">
        <v>28</v>
      </c>
      <c r="D6233" s="132" t="s">
        <v>270</v>
      </c>
      <c r="E6233" s="133">
        <v>19</v>
      </c>
    </row>
    <row r="6234" spans="1:5">
      <c r="A6234" t="str">
        <f>VLOOKUP(C6234,Nomen2!$A$1:$E$34,2,0)</f>
        <v>NORMANDIE</v>
      </c>
      <c r="B6234">
        <f>VLOOKUP(C6234,Nomen2!$A$1:$E$34,3,0)</f>
        <v>0</v>
      </c>
      <c r="C6234">
        <v>28</v>
      </c>
      <c r="D6234" s="132" t="s">
        <v>384</v>
      </c>
      <c r="E6234" s="133">
        <v>19</v>
      </c>
    </row>
    <row r="6235" spans="1:5">
      <c r="A6235" t="str">
        <f>VLOOKUP(C6235,Nomen2!$A$1:$E$34,2,0)</f>
        <v>NORMANDIE</v>
      </c>
      <c r="B6235">
        <f>VLOOKUP(C6235,Nomen2!$A$1:$E$34,3,0)</f>
        <v>0</v>
      </c>
      <c r="C6235">
        <v>28</v>
      </c>
      <c r="D6235" s="132" t="s">
        <v>474</v>
      </c>
      <c r="E6235" s="133">
        <v>18</v>
      </c>
    </row>
    <row r="6236" spans="1:5">
      <c r="A6236" t="str">
        <f>VLOOKUP(C6236,Nomen2!$A$1:$E$34,2,0)</f>
        <v>NORMANDIE</v>
      </c>
      <c r="B6236">
        <f>VLOOKUP(C6236,Nomen2!$A$1:$E$34,3,0)</f>
        <v>0</v>
      </c>
      <c r="C6236">
        <v>28</v>
      </c>
      <c r="D6236" s="132" t="s">
        <v>342</v>
      </c>
      <c r="E6236" s="133">
        <v>18</v>
      </c>
    </row>
    <row r="6237" spans="1:5">
      <c r="A6237" t="str">
        <f>VLOOKUP(C6237,Nomen2!$A$1:$E$34,2,0)</f>
        <v>NORMANDIE</v>
      </c>
      <c r="B6237">
        <f>VLOOKUP(C6237,Nomen2!$A$1:$E$34,3,0)</f>
        <v>0</v>
      </c>
      <c r="C6237">
        <v>28</v>
      </c>
      <c r="D6237" s="132" t="s">
        <v>245</v>
      </c>
      <c r="E6237" s="133">
        <v>18</v>
      </c>
    </row>
    <row r="6238" spans="1:5">
      <c r="A6238" t="str">
        <f>VLOOKUP(C6238,Nomen2!$A$1:$E$34,2,0)</f>
        <v>NORMANDIE</v>
      </c>
      <c r="B6238">
        <f>VLOOKUP(C6238,Nomen2!$A$1:$E$34,3,0)</f>
        <v>0</v>
      </c>
      <c r="C6238">
        <v>28</v>
      </c>
      <c r="D6238" s="132" t="s">
        <v>496</v>
      </c>
      <c r="E6238" s="133">
        <v>18</v>
      </c>
    </row>
    <row r="6239" spans="1:5">
      <c r="A6239" t="str">
        <f>VLOOKUP(C6239,Nomen2!$A$1:$E$34,2,0)</f>
        <v>NORMANDIE</v>
      </c>
      <c r="B6239">
        <f>VLOOKUP(C6239,Nomen2!$A$1:$E$34,3,0)</f>
        <v>0</v>
      </c>
      <c r="C6239">
        <v>28</v>
      </c>
      <c r="D6239" s="132" t="s">
        <v>343</v>
      </c>
      <c r="E6239" s="133">
        <v>17</v>
      </c>
    </row>
    <row r="6240" spans="1:5">
      <c r="A6240" t="str">
        <f>VLOOKUP(C6240,Nomen2!$A$1:$E$34,2,0)</f>
        <v>NORMANDIE</v>
      </c>
      <c r="B6240">
        <f>VLOOKUP(C6240,Nomen2!$A$1:$E$34,3,0)</f>
        <v>0</v>
      </c>
      <c r="C6240">
        <v>28</v>
      </c>
      <c r="D6240" s="132" t="s">
        <v>294</v>
      </c>
      <c r="E6240" s="133">
        <v>17</v>
      </c>
    </row>
    <row r="6241" spans="1:5">
      <c r="A6241" t="str">
        <f>VLOOKUP(C6241,Nomen2!$A$1:$E$34,2,0)</f>
        <v>NORMANDIE</v>
      </c>
      <c r="B6241">
        <f>VLOOKUP(C6241,Nomen2!$A$1:$E$34,3,0)</f>
        <v>0</v>
      </c>
      <c r="C6241">
        <v>28</v>
      </c>
      <c r="D6241" s="132" t="s">
        <v>377</v>
      </c>
      <c r="E6241" s="133">
        <v>17</v>
      </c>
    </row>
    <row r="6242" spans="1:5">
      <c r="A6242" t="str">
        <f>VLOOKUP(C6242,Nomen2!$A$1:$E$34,2,0)</f>
        <v>NORMANDIE</v>
      </c>
      <c r="B6242">
        <f>VLOOKUP(C6242,Nomen2!$A$1:$E$34,3,0)</f>
        <v>0</v>
      </c>
      <c r="C6242">
        <v>28</v>
      </c>
      <c r="D6242" s="132" t="s">
        <v>378</v>
      </c>
      <c r="E6242" s="133">
        <v>17</v>
      </c>
    </row>
    <row r="6243" spans="1:5">
      <c r="A6243" t="str">
        <f>VLOOKUP(C6243,Nomen2!$A$1:$E$34,2,0)</f>
        <v>NORMANDIE</v>
      </c>
      <c r="B6243">
        <f>VLOOKUP(C6243,Nomen2!$A$1:$E$34,3,0)</f>
        <v>0</v>
      </c>
      <c r="C6243">
        <v>28</v>
      </c>
      <c r="D6243" s="132" t="s">
        <v>412</v>
      </c>
      <c r="E6243" s="133">
        <v>17</v>
      </c>
    </row>
    <row r="6244" spans="1:5">
      <c r="A6244" t="str">
        <f>VLOOKUP(C6244,Nomen2!$A$1:$E$34,2,0)</f>
        <v>NORMANDIE</v>
      </c>
      <c r="B6244">
        <f>VLOOKUP(C6244,Nomen2!$A$1:$E$34,3,0)</f>
        <v>0</v>
      </c>
      <c r="C6244">
        <v>28</v>
      </c>
      <c r="D6244" s="132" t="s">
        <v>435</v>
      </c>
      <c r="E6244" s="133">
        <v>16</v>
      </c>
    </row>
    <row r="6245" spans="1:5">
      <c r="A6245" t="str">
        <f>VLOOKUP(C6245,Nomen2!$A$1:$E$34,2,0)</f>
        <v>NORMANDIE</v>
      </c>
      <c r="B6245">
        <f>VLOOKUP(C6245,Nomen2!$A$1:$E$34,3,0)</f>
        <v>0</v>
      </c>
      <c r="C6245">
        <v>28</v>
      </c>
      <c r="D6245" s="132" t="s">
        <v>332</v>
      </c>
      <c r="E6245" s="133">
        <v>16</v>
      </c>
    </row>
    <row r="6246" spans="1:5">
      <c r="A6246" t="str">
        <f>VLOOKUP(C6246,Nomen2!$A$1:$E$34,2,0)</f>
        <v>NORMANDIE</v>
      </c>
      <c r="B6246">
        <f>VLOOKUP(C6246,Nomen2!$A$1:$E$34,3,0)</f>
        <v>0</v>
      </c>
      <c r="C6246">
        <v>28</v>
      </c>
      <c r="D6246" s="132" t="s">
        <v>446</v>
      </c>
      <c r="E6246" s="133">
        <v>16</v>
      </c>
    </row>
    <row r="6247" spans="1:5">
      <c r="A6247" t="str">
        <f>VLOOKUP(C6247,Nomen2!$A$1:$E$34,2,0)</f>
        <v>NORMANDIE</v>
      </c>
      <c r="B6247">
        <f>VLOOKUP(C6247,Nomen2!$A$1:$E$34,3,0)</f>
        <v>0</v>
      </c>
      <c r="C6247">
        <v>28</v>
      </c>
      <c r="D6247" s="132" t="s">
        <v>317</v>
      </c>
      <c r="E6247" s="133">
        <v>16</v>
      </c>
    </row>
    <row r="6248" spans="1:5">
      <c r="A6248" t="str">
        <f>VLOOKUP(C6248,Nomen2!$A$1:$E$34,2,0)</f>
        <v>NORMANDIE</v>
      </c>
      <c r="B6248">
        <f>VLOOKUP(C6248,Nomen2!$A$1:$E$34,3,0)</f>
        <v>0</v>
      </c>
      <c r="C6248">
        <v>28</v>
      </c>
      <c r="D6248" s="132" t="s">
        <v>464</v>
      </c>
      <c r="E6248" s="133">
        <v>16</v>
      </c>
    </row>
    <row r="6249" spans="1:5">
      <c r="A6249" t="str">
        <f>VLOOKUP(C6249,Nomen2!$A$1:$E$34,2,0)</f>
        <v>NORMANDIE</v>
      </c>
      <c r="B6249">
        <f>VLOOKUP(C6249,Nomen2!$A$1:$E$34,3,0)</f>
        <v>0</v>
      </c>
      <c r="C6249">
        <v>28</v>
      </c>
      <c r="D6249" s="132" t="s">
        <v>325</v>
      </c>
      <c r="E6249" s="133">
        <v>16</v>
      </c>
    </row>
    <row r="6250" spans="1:5">
      <c r="A6250" t="str">
        <f>VLOOKUP(C6250,Nomen2!$A$1:$E$34,2,0)</f>
        <v>NORMANDIE</v>
      </c>
      <c r="B6250">
        <f>VLOOKUP(C6250,Nomen2!$A$1:$E$34,3,0)</f>
        <v>0</v>
      </c>
      <c r="C6250">
        <v>28</v>
      </c>
      <c r="D6250" s="132" t="s">
        <v>498</v>
      </c>
      <c r="E6250" s="133">
        <v>15</v>
      </c>
    </row>
    <row r="6251" spans="1:5">
      <c r="A6251" t="str">
        <f>VLOOKUP(C6251,Nomen2!$A$1:$E$34,2,0)</f>
        <v>NORMANDIE</v>
      </c>
      <c r="B6251">
        <f>VLOOKUP(C6251,Nomen2!$A$1:$E$34,3,0)</f>
        <v>0</v>
      </c>
      <c r="C6251">
        <v>28</v>
      </c>
      <c r="D6251" s="132" t="s">
        <v>330</v>
      </c>
      <c r="E6251" s="133">
        <v>15</v>
      </c>
    </row>
    <row r="6252" spans="1:5">
      <c r="A6252" t="str">
        <f>VLOOKUP(C6252,Nomen2!$A$1:$E$34,2,0)</f>
        <v>NORMANDIE</v>
      </c>
      <c r="B6252">
        <f>VLOOKUP(C6252,Nomen2!$A$1:$E$34,3,0)</f>
        <v>0</v>
      </c>
      <c r="C6252">
        <v>28</v>
      </c>
      <c r="D6252" s="132" t="s">
        <v>379</v>
      </c>
      <c r="E6252" s="133">
        <v>15</v>
      </c>
    </row>
    <row r="6253" spans="1:5">
      <c r="A6253" t="str">
        <f>VLOOKUP(C6253,Nomen2!$A$1:$E$34,2,0)</f>
        <v>NORMANDIE</v>
      </c>
      <c r="B6253">
        <f>VLOOKUP(C6253,Nomen2!$A$1:$E$34,3,0)</f>
        <v>0</v>
      </c>
      <c r="C6253">
        <v>28</v>
      </c>
      <c r="D6253" s="132" t="s">
        <v>380</v>
      </c>
      <c r="E6253" s="133">
        <v>15</v>
      </c>
    </row>
    <row r="6254" spans="1:5">
      <c r="A6254" t="str">
        <f>VLOOKUP(C6254,Nomen2!$A$1:$E$34,2,0)</f>
        <v>NORMANDIE</v>
      </c>
      <c r="B6254">
        <f>VLOOKUP(C6254,Nomen2!$A$1:$E$34,3,0)</f>
        <v>0</v>
      </c>
      <c r="C6254">
        <v>28</v>
      </c>
      <c r="D6254" s="132" t="s">
        <v>283</v>
      </c>
      <c r="E6254" s="133">
        <v>15</v>
      </c>
    </row>
    <row r="6255" spans="1:5">
      <c r="A6255" t="str">
        <f>VLOOKUP(C6255,Nomen2!$A$1:$E$34,2,0)</f>
        <v>NORMANDIE</v>
      </c>
      <c r="B6255">
        <f>VLOOKUP(C6255,Nomen2!$A$1:$E$34,3,0)</f>
        <v>0</v>
      </c>
      <c r="C6255">
        <v>28</v>
      </c>
      <c r="D6255" s="132" t="s">
        <v>458</v>
      </c>
      <c r="E6255" s="133">
        <v>15</v>
      </c>
    </row>
    <row r="6256" spans="1:5">
      <c r="A6256" t="str">
        <f>VLOOKUP(C6256,Nomen2!$A$1:$E$34,2,0)</f>
        <v>NORMANDIE</v>
      </c>
      <c r="B6256">
        <f>VLOOKUP(C6256,Nomen2!$A$1:$E$34,3,0)</f>
        <v>0</v>
      </c>
      <c r="C6256">
        <v>28</v>
      </c>
      <c r="D6256" s="132" t="s">
        <v>298</v>
      </c>
      <c r="E6256" s="133">
        <v>15</v>
      </c>
    </row>
    <row r="6257" spans="1:5">
      <c r="A6257" t="str">
        <f>VLOOKUP(C6257,Nomen2!$A$1:$E$34,2,0)</f>
        <v>NORMANDIE</v>
      </c>
      <c r="B6257">
        <f>VLOOKUP(C6257,Nomen2!$A$1:$E$34,3,0)</f>
        <v>0</v>
      </c>
      <c r="C6257">
        <v>28</v>
      </c>
      <c r="D6257" s="132" t="s">
        <v>321</v>
      </c>
      <c r="E6257" s="133">
        <v>14</v>
      </c>
    </row>
    <row r="6258" spans="1:5">
      <c r="A6258" t="str">
        <f>VLOOKUP(C6258,Nomen2!$A$1:$E$34,2,0)</f>
        <v>NORMANDIE</v>
      </c>
      <c r="B6258">
        <f>VLOOKUP(C6258,Nomen2!$A$1:$E$34,3,0)</f>
        <v>0</v>
      </c>
      <c r="C6258">
        <v>28</v>
      </c>
      <c r="D6258" s="132" t="s">
        <v>488</v>
      </c>
      <c r="E6258" s="133">
        <v>14</v>
      </c>
    </row>
    <row r="6259" spans="1:5">
      <c r="A6259" t="str">
        <f>VLOOKUP(C6259,Nomen2!$A$1:$E$34,2,0)</f>
        <v>NORMANDIE</v>
      </c>
      <c r="B6259">
        <f>VLOOKUP(C6259,Nomen2!$A$1:$E$34,3,0)</f>
        <v>0</v>
      </c>
      <c r="C6259">
        <v>28</v>
      </c>
      <c r="D6259" s="132" t="s">
        <v>313</v>
      </c>
      <c r="E6259" s="133">
        <v>14</v>
      </c>
    </row>
    <row r="6260" spans="1:5">
      <c r="A6260" t="str">
        <f>VLOOKUP(C6260,Nomen2!$A$1:$E$34,2,0)</f>
        <v>NORMANDIE</v>
      </c>
      <c r="B6260">
        <f>VLOOKUP(C6260,Nomen2!$A$1:$E$34,3,0)</f>
        <v>0</v>
      </c>
      <c r="C6260">
        <v>28</v>
      </c>
      <c r="D6260" s="132" t="s">
        <v>500</v>
      </c>
      <c r="E6260" s="133">
        <v>14</v>
      </c>
    </row>
    <row r="6261" spans="1:5">
      <c r="A6261" t="str">
        <f>VLOOKUP(C6261,Nomen2!$A$1:$E$34,2,0)</f>
        <v>NORMANDIE</v>
      </c>
      <c r="B6261">
        <f>VLOOKUP(C6261,Nomen2!$A$1:$E$34,3,0)</f>
        <v>0</v>
      </c>
      <c r="C6261">
        <v>28</v>
      </c>
      <c r="D6261" s="132" t="s">
        <v>331</v>
      </c>
      <c r="E6261" s="133">
        <v>14</v>
      </c>
    </row>
    <row r="6262" spans="1:5">
      <c r="A6262" t="str">
        <f>VLOOKUP(C6262,Nomen2!$A$1:$E$34,2,0)</f>
        <v>NORMANDIE</v>
      </c>
      <c r="B6262">
        <f>VLOOKUP(C6262,Nomen2!$A$1:$E$34,3,0)</f>
        <v>0</v>
      </c>
      <c r="C6262">
        <v>28</v>
      </c>
      <c r="D6262" s="132" t="s">
        <v>346</v>
      </c>
      <c r="E6262" s="133">
        <v>14</v>
      </c>
    </row>
    <row r="6263" spans="1:5">
      <c r="A6263" t="str">
        <f>VLOOKUP(C6263,Nomen2!$A$1:$E$34,2,0)</f>
        <v>NORMANDIE</v>
      </c>
      <c r="B6263">
        <f>VLOOKUP(C6263,Nomen2!$A$1:$E$34,3,0)</f>
        <v>0</v>
      </c>
      <c r="C6263">
        <v>28</v>
      </c>
      <c r="D6263" s="132" t="s">
        <v>351</v>
      </c>
      <c r="E6263" s="133">
        <v>14</v>
      </c>
    </row>
    <row r="6264" spans="1:5">
      <c r="A6264" t="str">
        <f>VLOOKUP(C6264,Nomen2!$A$1:$E$34,2,0)</f>
        <v>NORMANDIE</v>
      </c>
      <c r="B6264">
        <f>VLOOKUP(C6264,Nomen2!$A$1:$E$34,3,0)</f>
        <v>0</v>
      </c>
      <c r="C6264">
        <v>28</v>
      </c>
      <c r="D6264" s="132" t="s">
        <v>352</v>
      </c>
      <c r="E6264" s="133">
        <v>14</v>
      </c>
    </row>
    <row r="6265" spans="1:5">
      <c r="A6265" t="str">
        <f>VLOOKUP(C6265,Nomen2!$A$1:$E$34,2,0)</f>
        <v>NORMANDIE</v>
      </c>
      <c r="B6265">
        <f>VLOOKUP(C6265,Nomen2!$A$1:$E$34,3,0)</f>
        <v>0</v>
      </c>
      <c r="C6265">
        <v>28</v>
      </c>
      <c r="D6265" s="132" t="s">
        <v>383</v>
      </c>
      <c r="E6265" s="133">
        <v>14</v>
      </c>
    </row>
    <row r="6266" spans="1:5">
      <c r="A6266" t="str">
        <f>VLOOKUP(C6266,Nomen2!$A$1:$E$34,2,0)</f>
        <v>NORMANDIE</v>
      </c>
      <c r="B6266">
        <f>VLOOKUP(C6266,Nomen2!$A$1:$E$34,3,0)</f>
        <v>0</v>
      </c>
      <c r="C6266">
        <v>28</v>
      </c>
      <c r="D6266" s="132" t="s">
        <v>566</v>
      </c>
      <c r="E6266" s="133">
        <v>14</v>
      </c>
    </row>
    <row r="6267" spans="1:5">
      <c r="A6267" t="str">
        <f>VLOOKUP(C6267,Nomen2!$A$1:$E$34,2,0)</f>
        <v>NORMANDIE</v>
      </c>
      <c r="B6267">
        <f>VLOOKUP(C6267,Nomen2!$A$1:$E$34,3,0)</f>
        <v>0</v>
      </c>
      <c r="C6267">
        <v>28</v>
      </c>
      <c r="D6267" s="132" t="s">
        <v>308</v>
      </c>
      <c r="E6267" s="133">
        <v>14</v>
      </c>
    </row>
    <row r="6268" spans="1:5">
      <c r="A6268" t="str">
        <f>VLOOKUP(C6268,Nomen2!$A$1:$E$34,2,0)</f>
        <v>NORMANDIE</v>
      </c>
      <c r="B6268">
        <f>VLOOKUP(C6268,Nomen2!$A$1:$E$34,3,0)</f>
        <v>0</v>
      </c>
      <c r="C6268">
        <v>28</v>
      </c>
      <c r="D6268" s="132" t="s">
        <v>467</v>
      </c>
      <c r="E6268" s="133">
        <v>14</v>
      </c>
    </row>
    <row r="6269" spans="1:5">
      <c r="A6269" t="str">
        <f>VLOOKUP(C6269,Nomen2!$A$1:$E$34,2,0)</f>
        <v>NORMANDIE</v>
      </c>
      <c r="B6269">
        <f>VLOOKUP(C6269,Nomen2!$A$1:$E$34,3,0)</f>
        <v>0</v>
      </c>
      <c r="C6269">
        <v>28</v>
      </c>
      <c r="D6269" s="132" t="s">
        <v>305</v>
      </c>
      <c r="E6269" s="133">
        <v>14</v>
      </c>
    </row>
    <row r="6270" spans="1:5">
      <c r="A6270" t="str">
        <f>VLOOKUP(C6270,Nomen2!$A$1:$E$34,2,0)</f>
        <v>NORMANDIE</v>
      </c>
      <c r="B6270">
        <f>VLOOKUP(C6270,Nomen2!$A$1:$E$34,3,0)</f>
        <v>0</v>
      </c>
      <c r="C6270">
        <v>28</v>
      </c>
      <c r="D6270" s="132" t="s">
        <v>402</v>
      </c>
      <c r="E6270" s="133">
        <v>13</v>
      </c>
    </row>
    <row r="6271" spans="1:5">
      <c r="A6271" t="str">
        <f>VLOOKUP(C6271,Nomen2!$A$1:$E$34,2,0)</f>
        <v>NORMANDIE</v>
      </c>
      <c r="B6271">
        <f>VLOOKUP(C6271,Nomen2!$A$1:$E$34,3,0)</f>
        <v>0</v>
      </c>
      <c r="C6271">
        <v>28</v>
      </c>
      <c r="D6271" s="132" t="s">
        <v>372</v>
      </c>
      <c r="E6271" s="133">
        <v>13</v>
      </c>
    </row>
    <row r="6272" spans="1:5">
      <c r="A6272" t="str">
        <f>VLOOKUP(C6272,Nomen2!$A$1:$E$34,2,0)</f>
        <v>NORMANDIE</v>
      </c>
      <c r="B6272">
        <f>VLOOKUP(C6272,Nomen2!$A$1:$E$34,3,0)</f>
        <v>0</v>
      </c>
      <c r="C6272">
        <v>28</v>
      </c>
      <c r="D6272" s="132" t="s">
        <v>573</v>
      </c>
      <c r="E6272" s="133">
        <v>13</v>
      </c>
    </row>
    <row r="6273" spans="1:5">
      <c r="A6273" t="str">
        <f>VLOOKUP(C6273,Nomen2!$A$1:$E$34,2,0)</f>
        <v>NORMANDIE</v>
      </c>
      <c r="B6273">
        <f>VLOOKUP(C6273,Nomen2!$A$1:$E$34,3,0)</f>
        <v>0</v>
      </c>
      <c r="C6273">
        <v>28</v>
      </c>
      <c r="D6273" s="132" t="s">
        <v>386</v>
      </c>
      <c r="E6273" s="133">
        <v>13</v>
      </c>
    </row>
    <row r="6274" spans="1:5">
      <c r="A6274" t="str">
        <f>VLOOKUP(C6274,Nomen2!$A$1:$E$34,2,0)</f>
        <v>NORMANDIE</v>
      </c>
      <c r="B6274">
        <f>VLOOKUP(C6274,Nomen2!$A$1:$E$34,3,0)</f>
        <v>0</v>
      </c>
      <c r="C6274">
        <v>28</v>
      </c>
      <c r="D6274" s="132" t="s">
        <v>387</v>
      </c>
      <c r="E6274" s="133">
        <v>13</v>
      </c>
    </row>
    <row r="6275" spans="1:5">
      <c r="A6275" t="str">
        <f>VLOOKUP(C6275,Nomen2!$A$1:$E$34,2,0)</f>
        <v>NORMANDIE</v>
      </c>
      <c r="B6275">
        <f>VLOOKUP(C6275,Nomen2!$A$1:$E$34,3,0)</f>
        <v>0</v>
      </c>
      <c r="C6275">
        <v>28</v>
      </c>
      <c r="D6275" s="132" t="s">
        <v>391</v>
      </c>
      <c r="E6275" s="133">
        <v>13</v>
      </c>
    </row>
    <row r="6276" spans="1:5">
      <c r="A6276" t="str">
        <f>VLOOKUP(C6276,Nomen2!$A$1:$E$34,2,0)</f>
        <v>NORMANDIE</v>
      </c>
      <c r="B6276">
        <f>VLOOKUP(C6276,Nomen2!$A$1:$E$34,3,0)</f>
        <v>0</v>
      </c>
      <c r="C6276">
        <v>28</v>
      </c>
      <c r="D6276" s="132" t="s">
        <v>396</v>
      </c>
      <c r="E6276" s="133">
        <v>13</v>
      </c>
    </row>
    <row r="6277" spans="1:5">
      <c r="A6277" t="str">
        <f>VLOOKUP(C6277,Nomen2!$A$1:$E$34,2,0)</f>
        <v>NORMANDIE</v>
      </c>
      <c r="B6277">
        <f>VLOOKUP(C6277,Nomen2!$A$1:$E$34,3,0)</f>
        <v>0</v>
      </c>
      <c r="C6277">
        <v>28</v>
      </c>
      <c r="D6277" s="132" t="s">
        <v>572</v>
      </c>
      <c r="E6277" s="133">
        <v>12</v>
      </c>
    </row>
    <row r="6278" spans="1:5">
      <c r="A6278" t="str">
        <f>VLOOKUP(C6278,Nomen2!$A$1:$E$34,2,0)</f>
        <v>NORMANDIE</v>
      </c>
      <c r="B6278">
        <f>VLOOKUP(C6278,Nomen2!$A$1:$E$34,3,0)</f>
        <v>0</v>
      </c>
      <c r="C6278">
        <v>28</v>
      </c>
      <c r="D6278" s="132" t="s">
        <v>478</v>
      </c>
      <c r="E6278" s="133">
        <v>12</v>
      </c>
    </row>
    <row r="6279" spans="1:5">
      <c r="A6279" t="str">
        <f>VLOOKUP(C6279,Nomen2!$A$1:$E$34,2,0)</f>
        <v>NORMANDIE</v>
      </c>
      <c r="B6279">
        <f>VLOOKUP(C6279,Nomen2!$A$1:$E$34,3,0)</f>
        <v>0</v>
      </c>
      <c r="C6279">
        <v>28</v>
      </c>
      <c r="D6279" s="132" t="s">
        <v>366</v>
      </c>
      <c r="E6279" s="133">
        <v>12</v>
      </c>
    </row>
    <row r="6280" spans="1:5">
      <c r="A6280" t="str">
        <f>VLOOKUP(C6280,Nomen2!$A$1:$E$34,2,0)</f>
        <v>NORMANDIE</v>
      </c>
      <c r="B6280">
        <f>VLOOKUP(C6280,Nomen2!$A$1:$E$34,3,0)</f>
        <v>0</v>
      </c>
      <c r="C6280">
        <v>28</v>
      </c>
      <c r="D6280" s="132" t="s">
        <v>327</v>
      </c>
      <c r="E6280" s="133">
        <v>12</v>
      </c>
    </row>
    <row r="6281" spans="1:5">
      <c r="A6281" t="str">
        <f>VLOOKUP(C6281,Nomen2!$A$1:$E$34,2,0)</f>
        <v>NORMANDIE</v>
      </c>
      <c r="B6281">
        <f>VLOOKUP(C6281,Nomen2!$A$1:$E$34,3,0)</f>
        <v>0</v>
      </c>
      <c r="C6281">
        <v>28</v>
      </c>
      <c r="D6281" s="132" t="s">
        <v>427</v>
      </c>
      <c r="E6281" s="133">
        <v>12</v>
      </c>
    </row>
    <row r="6282" spans="1:5">
      <c r="A6282" t="str">
        <f>VLOOKUP(C6282,Nomen2!$A$1:$E$34,2,0)</f>
        <v>NORMANDIE</v>
      </c>
      <c r="B6282">
        <f>VLOOKUP(C6282,Nomen2!$A$1:$E$34,3,0)</f>
        <v>0</v>
      </c>
      <c r="C6282">
        <v>28</v>
      </c>
      <c r="D6282" s="132" t="s">
        <v>368</v>
      </c>
      <c r="E6282" s="133">
        <v>12</v>
      </c>
    </row>
    <row r="6283" spans="1:5">
      <c r="A6283" t="str">
        <f>VLOOKUP(C6283,Nomen2!$A$1:$E$34,2,0)</f>
        <v>NORMANDIE</v>
      </c>
      <c r="B6283">
        <f>VLOOKUP(C6283,Nomen2!$A$1:$E$34,3,0)</f>
        <v>0</v>
      </c>
      <c r="C6283">
        <v>28</v>
      </c>
      <c r="D6283" s="132" t="s">
        <v>249</v>
      </c>
      <c r="E6283" s="133">
        <v>12</v>
      </c>
    </row>
    <row r="6284" spans="1:5">
      <c r="A6284" t="str">
        <f>VLOOKUP(C6284,Nomen2!$A$1:$E$34,2,0)</f>
        <v>NORMANDIE</v>
      </c>
      <c r="B6284">
        <f>VLOOKUP(C6284,Nomen2!$A$1:$E$34,3,0)</f>
        <v>0</v>
      </c>
      <c r="C6284">
        <v>28</v>
      </c>
      <c r="D6284" s="132" t="s">
        <v>444</v>
      </c>
      <c r="E6284" s="133">
        <v>12</v>
      </c>
    </row>
    <row r="6285" spans="1:5">
      <c r="A6285" t="str">
        <f>VLOOKUP(C6285,Nomen2!$A$1:$E$34,2,0)</f>
        <v>NORMANDIE</v>
      </c>
      <c r="B6285">
        <f>VLOOKUP(C6285,Nomen2!$A$1:$E$34,3,0)</f>
        <v>0</v>
      </c>
      <c r="C6285">
        <v>28</v>
      </c>
      <c r="D6285" s="132" t="s">
        <v>447</v>
      </c>
      <c r="E6285" s="133">
        <v>12</v>
      </c>
    </row>
    <row r="6286" spans="1:5">
      <c r="A6286" t="str">
        <f>VLOOKUP(C6286,Nomen2!$A$1:$E$34,2,0)</f>
        <v>NORMANDIE</v>
      </c>
      <c r="B6286">
        <f>VLOOKUP(C6286,Nomen2!$A$1:$E$34,3,0)</f>
        <v>0</v>
      </c>
      <c r="C6286">
        <v>28</v>
      </c>
      <c r="D6286" s="132" t="s">
        <v>282</v>
      </c>
      <c r="E6286" s="133">
        <v>12</v>
      </c>
    </row>
    <row r="6287" spans="1:5">
      <c r="A6287" t="str">
        <f>VLOOKUP(C6287,Nomen2!$A$1:$E$34,2,0)</f>
        <v>NORMANDIE</v>
      </c>
      <c r="B6287">
        <f>VLOOKUP(C6287,Nomen2!$A$1:$E$34,3,0)</f>
        <v>0</v>
      </c>
      <c r="C6287">
        <v>28</v>
      </c>
      <c r="D6287" s="132" t="s">
        <v>319</v>
      </c>
      <c r="E6287" s="133">
        <v>12</v>
      </c>
    </row>
    <row r="6288" spans="1:5">
      <c r="A6288" t="str">
        <f>VLOOKUP(C6288,Nomen2!$A$1:$E$34,2,0)</f>
        <v>NORMANDIE</v>
      </c>
      <c r="B6288">
        <f>VLOOKUP(C6288,Nomen2!$A$1:$E$34,3,0)</f>
        <v>0</v>
      </c>
      <c r="C6288">
        <v>28</v>
      </c>
      <c r="D6288" s="132" t="s">
        <v>284</v>
      </c>
      <c r="E6288" s="133">
        <v>12</v>
      </c>
    </row>
    <row r="6289" spans="1:5">
      <c r="A6289" t="str">
        <f>VLOOKUP(C6289,Nomen2!$A$1:$E$34,2,0)</f>
        <v>NORMANDIE</v>
      </c>
      <c r="B6289">
        <f>VLOOKUP(C6289,Nomen2!$A$1:$E$34,3,0)</f>
        <v>0</v>
      </c>
      <c r="C6289">
        <v>28</v>
      </c>
      <c r="D6289" s="132" t="s">
        <v>355</v>
      </c>
      <c r="E6289" s="133">
        <v>12</v>
      </c>
    </row>
    <row r="6290" spans="1:5">
      <c r="A6290" t="str">
        <f>VLOOKUP(C6290,Nomen2!$A$1:$E$34,2,0)</f>
        <v>NORMANDIE</v>
      </c>
      <c r="B6290">
        <f>VLOOKUP(C6290,Nomen2!$A$1:$E$34,3,0)</f>
        <v>0</v>
      </c>
      <c r="C6290">
        <v>28</v>
      </c>
      <c r="D6290" s="132" t="s">
        <v>418</v>
      </c>
      <c r="E6290" s="133">
        <v>12</v>
      </c>
    </row>
    <row r="6291" spans="1:5">
      <c r="A6291" t="str">
        <f>VLOOKUP(C6291,Nomen2!$A$1:$E$34,2,0)</f>
        <v>NORMANDIE</v>
      </c>
      <c r="B6291">
        <f>VLOOKUP(C6291,Nomen2!$A$1:$E$34,3,0)</f>
        <v>0</v>
      </c>
      <c r="C6291">
        <v>28</v>
      </c>
      <c r="D6291" s="132" t="s">
        <v>571</v>
      </c>
      <c r="E6291" s="133">
        <v>11</v>
      </c>
    </row>
    <row r="6292" spans="1:5">
      <c r="A6292" t="str">
        <f>VLOOKUP(C6292,Nomen2!$A$1:$E$34,2,0)</f>
        <v>NORMANDIE</v>
      </c>
      <c r="B6292">
        <f>VLOOKUP(C6292,Nomen2!$A$1:$E$34,3,0)</f>
        <v>0</v>
      </c>
      <c r="C6292">
        <v>28</v>
      </c>
      <c r="D6292" s="132" t="s">
        <v>430</v>
      </c>
      <c r="E6292" s="133">
        <v>10</v>
      </c>
    </row>
    <row r="6293" spans="1:5">
      <c r="A6293" t="str">
        <f>VLOOKUP(C6293,Nomen2!$A$1:$E$34,2,0)</f>
        <v>NORMANDIE</v>
      </c>
      <c r="B6293">
        <f>VLOOKUP(C6293,Nomen2!$A$1:$E$34,3,0)</f>
        <v>0</v>
      </c>
      <c r="C6293">
        <v>28</v>
      </c>
      <c r="D6293" s="132" t="s">
        <v>434</v>
      </c>
      <c r="E6293" s="133">
        <v>10</v>
      </c>
    </row>
    <row r="6294" spans="1:5">
      <c r="A6294" t="str">
        <f>VLOOKUP(C6294,Nomen2!$A$1:$E$34,2,0)</f>
        <v>NORMANDIE</v>
      </c>
      <c r="B6294">
        <f>VLOOKUP(C6294,Nomen2!$A$1:$E$34,3,0)</f>
        <v>0</v>
      </c>
      <c r="C6294">
        <v>28</v>
      </c>
      <c r="D6294" s="132" t="s">
        <v>576</v>
      </c>
      <c r="E6294" s="133">
        <v>10</v>
      </c>
    </row>
    <row r="6295" spans="1:5">
      <c r="A6295" t="str">
        <f>VLOOKUP(C6295,Nomen2!$A$1:$E$34,2,0)</f>
        <v>NORMANDIE</v>
      </c>
      <c r="B6295">
        <f>VLOOKUP(C6295,Nomen2!$A$1:$E$34,3,0)</f>
        <v>0</v>
      </c>
      <c r="C6295">
        <v>28</v>
      </c>
      <c r="D6295" s="132" t="s">
        <v>374</v>
      </c>
      <c r="E6295" s="133">
        <v>10</v>
      </c>
    </row>
    <row r="6296" spans="1:5">
      <c r="A6296" t="str">
        <f>VLOOKUP(C6296,Nomen2!$A$1:$E$34,2,0)</f>
        <v>NORMANDIE</v>
      </c>
      <c r="B6296">
        <f>VLOOKUP(C6296,Nomen2!$A$1:$E$34,3,0)</f>
        <v>0</v>
      </c>
      <c r="C6296">
        <v>28</v>
      </c>
      <c r="D6296" s="132" t="s">
        <v>333</v>
      </c>
      <c r="E6296" s="133">
        <v>10</v>
      </c>
    </row>
    <row r="6297" spans="1:5">
      <c r="A6297" t="str">
        <f>VLOOKUP(C6297,Nomen2!$A$1:$E$34,2,0)</f>
        <v>NORMANDIE</v>
      </c>
      <c r="B6297">
        <f>VLOOKUP(C6297,Nomen2!$A$1:$E$34,3,0)</f>
        <v>0</v>
      </c>
      <c r="C6297">
        <v>28</v>
      </c>
      <c r="D6297" s="132" t="s">
        <v>295</v>
      </c>
      <c r="E6297" s="133">
        <v>10</v>
      </c>
    </row>
    <row r="6298" spans="1:5">
      <c r="A6298" t="str">
        <f>VLOOKUP(C6298,Nomen2!$A$1:$E$34,2,0)</f>
        <v>NORMANDIE</v>
      </c>
      <c r="B6298">
        <f>VLOOKUP(C6298,Nomen2!$A$1:$E$34,3,0)</f>
        <v>0</v>
      </c>
      <c r="C6298">
        <v>28</v>
      </c>
      <c r="D6298" s="132" t="s">
        <v>260</v>
      </c>
      <c r="E6298" s="133">
        <v>10</v>
      </c>
    </row>
    <row r="6299" spans="1:5">
      <c r="A6299" t="str">
        <f>VLOOKUP(C6299,Nomen2!$A$1:$E$34,2,0)</f>
        <v>NORMANDIE</v>
      </c>
      <c r="B6299">
        <f>VLOOKUP(C6299,Nomen2!$A$1:$E$34,3,0)</f>
        <v>0</v>
      </c>
      <c r="C6299">
        <v>28</v>
      </c>
      <c r="D6299" s="132" t="s">
        <v>520</v>
      </c>
      <c r="E6299" s="133">
        <v>10</v>
      </c>
    </row>
    <row r="6300" spans="1:5">
      <c r="A6300" t="str">
        <f>VLOOKUP(C6300,Nomen2!$A$1:$E$34,2,0)</f>
        <v>NORMANDIE</v>
      </c>
      <c r="B6300">
        <f>VLOOKUP(C6300,Nomen2!$A$1:$E$34,3,0)</f>
        <v>0</v>
      </c>
      <c r="C6300">
        <v>28</v>
      </c>
      <c r="D6300" s="132" t="s">
        <v>628</v>
      </c>
      <c r="E6300" s="133">
        <v>10</v>
      </c>
    </row>
    <row r="6301" spans="1:5">
      <c r="A6301" t="str">
        <f>VLOOKUP(C6301,Nomen2!$A$1:$E$34,2,0)</f>
        <v>NORMANDIE</v>
      </c>
      <c r="B6301">
        <f>VLOOKUP(C6301,Nomen2!$A$1:$E$34,3,0)</f>
        <v>0</v>
      </c>
      <c r="C6301">
        <v>28</v>
      </c>
      <c r="D6301" s="132" t="s">
        <v>354</v>
      </c>
      <c r="E6301" s="133">
        <v>10</v>
      </c>
    </row>
    <row r="6302" spans="1:5">
      <c r="A6302" t="str">
        <f>VLOOKUP(C6302,Nomen2!$A$1:$E$34,2,0)</f>
        <v>NORMANDIE</v>
      </c>
      <c r="B6302">
        <f>VLOOKUP(C6302,Nomen2!$A$1:$E$34,3,0)</f>
        <v>0</v>
      </c>
      <c r="C6302">
        <v>28</v>
      </c>
      <c r="D6302" s="132" t="s">
        <v>466</v>
      </c>
      <c r="E6302" s="133">
        <v>10</v>
      </c>
    </row>
    <row r="6303" spans="1:5">
      <c r="A6303" t="str">
        <f>VLOOKUP(C6303,Nomen2!$A$1:$E$34,2,0)</f>
        <v>NORMANDIE</v>
      </c>
      <c r="B6303">
        <f>VLOOKUP(C6303,Nomen2!$A$1:$E$34,3,0)</f>
        <v>0</v>
      </c>
      <c r="C6303">
        <v>28</v>
      </c>
      <c r="D6303" s="132" t="s">
        <v>341</v>
      </c>
      <c r="E6303" s="133">
        <v>9</v>
      </c>
    </row>
    <row r="6304" spans="1:5">
      <c r="A6304" t="str">
        <f>VLOOKUP(C6304,Nomen2!$A$1:$E$34,2,0)</f>
        <v>NORMANDIE</v>
      </c>
      <c r="B6304">
        <f>VLOOKUP(C6304,Nomen2!$A$1:$E$34,3,0)</f>
        <v>0</v>
      </c>
      <c r="C6304">
        <v>28</v>
      </c>
      <c r="D6304" s="132" t="s">
        <v>367</v>
      </c>
      <c r="E6304" s="133">
        <v>9</v>
      </c>
    </row>
    <row r="6305" spans="1:5">
      <c r="A6305" t="str">
        <f>VLOOKUP(C6305,Nomen2!$A$1:$E$34,2,0)</f>
        <v>NORMANDIE</v>
      </c>
      <c r="B6305">
        <f>VLOOKUP(C6305,Nomen2!$A$1:$E$34,3,0)</f>
        <v>0</v>
      </c>
      <c r="C6305">
        <v>28</v>
      </c>
      <c r="D6305" s="132" t="s">
        <v>432</v>
      </c>
      <c r="E6305" s="133">
        <v>9</v>
      </c>
    </row>
    <row r="6306" spans="1:5">
      <c r="A6306" t="str">
        <f>VLOOKUP(C6306,Nomen2!$A$1:$E$34,2,0)</f>
        <v>NORMANDIE</v>
      </c>
      <c r="B6306">
        <f>VLOOKUP(C6306,Nomen2!$A$1:$E$34,3,0)</f>
        <v>0</v>
      </c>
      <c r="C6306">
        <v>28</v>
      </c>
      <c r="D6306" s="132" t="s">
        <v>497</v>
      </c>
      <c r="E6306" s="133">
        <v>9</v>
      </c>
    </row>
    <row r="6307" spans="1:5">
      <c r="A6307" t="str">
        <f>VLOOKUP(C6307,Nomen2!$A$1:$E$34,2,0)</f>
        <v>NORMANDIE</v>
      </c>
      <c r="B6307">
        <f>VLOOKUP(C6307,Nomen2!$A$1:$E$34,3,0)</f>
        <v>0</v>
      </c>
      <c r="C6307">
        <v>28</v>
      </c>
      <c r="D6307" s="132" t="s">
        <v>277</v>
      </c>
      <c r="E6307" s="133">
        <v>9</v>
      </c>
    </row>
    <row r="6308" spans="1:5">
      <c r="A6308" t="str">
        <f>VLOOKUP(C6308,Nomen2!$A$1:$E$34,2,0)</f>
        <v>NORMANDIE</v>
      </c>
      <c r="B6308">
        <f>VLOOKUP(C6308,Nomen2!$A$1:$E$34,3,0)</f>
        <v>0</v>
      </c>
      <c r="C6308">
        <v>28</v>
      </c>
      <c r="D6308" s="132" t="s">
        <v>404</v>
      </c>
      <c r="E6308" s="133">
        <v>9</v>
      </c>
    </row>
    <row r="6309" spans="1:5">
      <c r="A6309" t="str">
        <f>VLOOKUP(C6309,Nomen2!$A$1:$E$34,2,0)</f>
        <v>NORMANDIE</v>
      </c>
      <c r="B6309">
        <f>VLOOKUP(C6309,Nomen2!$A$1:$E$34,3,0)</f>
        <v>0</v>
      </c>
      <c r="C6309">
        <v>28</v>
      </c>
      <c r="D6309" s="132" t="s">
        <v>227</v>
      </c>
      <c r="E6309" s="133">
        <v>9</v>
      </c>
    </row>
    <row r="6310" spans="1:5">
      <c r="A6310" t="str">
        <f>VLOOKUP(C6310,Nomen2!$A$1:$E$34,2,0)</f>
        <v>NORMANDIE</v>
      </c>
      <c r="B6310">
        <f>VLOOKUP(C6310,Nomen2!$A$1:$E$34,3,0)</f>
        <v>0</v>
      </c>
      <c r="C6310">
        <v>28</v>
      </c>
      <c r="D6310" s="132" t="s">
        <v>518</v>
      </c>
      <c r="E6310" s="133">
        <v>9</v>
      </c>
    </row>
    <row r="6311" spans="1:5">
      <c r="A6311" t="str">
        <f>VLOOKUP(C6311,Nomen2!$A$1:$E$34,2,0)</f>
        <v>NORMANDIE</v>
      </c>
      <c r="B6311">
        <f>VLOOKUP(C6311,Nomen2!$A$1:$E$34,3,0)</f>
        <v>0</v>
      </c>
      <c r="C6311">
        <v>28</v>
      </c>
      <c r="D6311" s="132" t="s">
        <v>452</v>
      </c>
      <c r="E6311" s="133">
        <v>9</v>
      </c>
    </row>
    <row r="6312" spans="1:5">
      <c r="A6312" t="str">
        <f>VLOOKUP(C6312,Nomen2!$A$1:$E$34,2,0)</f>
        <v>NORMANDIE</v>
      </c>
      <c r="B6312">
        <f>VLOOKUP(C6312,Nomen2!$A$1:$E$34,3,0)</f>
        <v>0</v>
      </c>
      <c r="C6312">
        <v>28</v>
      </c>
      <c r="D6312" s="132" t="s">
        <v>409</v>
      </c>
      <c r="E6312" s="133">
        <v>9</v>
      </c>
    </row>
    <row r="6313" spans="1:5">
      <c r="A6313" t="str">
        <f>VLOOKUP(C6313,Nomen2!$A$1:$E$34,2,0)</f>
        <v>NORMANDIE</v>
      </c>
      <c r="B6313">
        <f>VLOOKUP(C6313,Nomen2!$A$1:$E$34,3,0)</f>
        <v>0</v>
      </c>
      <c r="C6313">
        <v>28</v>
      </c>
      <c r="D6313" s="132" t="s">
        <v>530</v>
      </c>
      <c r="E6313" s="133">
        <v>9</v>
      </c>
    </row>
    <row r="6314" spans="1:5">
      <c r="A6314" t="str">
        <f>VLOOKUP(C6314,Nomen2!$A$1:$E$34,2,0)</f>
        <v>NORMANDIE</v>
      </c>
      <c r="B6314">
        <f>VLOOKUP(C6314,Nomen2!$A$1:$E$34,3,0)</f>
        <v>0</v>
      </c>
      <c r="C6314">
        <v>28</v>
      </c>
      <c r="D6314" s="132" t="s">
        <v>542</v>
      </c>
      <c r="E6314" s="133">
        <v>9</v>
      </c>
    </row>
    <row r="6315" spans="1:5">
      <c r="A6315" t="str">
        <f>VLOOKUP(C6315,Nomen2!$A$1:$E$34,2,0)</f>
        <v>NORMANDIE</v>
      </c>
      <c r="B6315">
        <f>VLOOKUP(C6315,Nomen2!$A$1:$E$34,3,0)</f>
        <v>0</v>
      </c>
      <c r="C6315">
        <v>28</v>
      </c>
      <c r="D6315" s="132" t="s">
        <v>394</v>
      </c>
      <c r="E6315" s="133">
        <v>9</v>
      </c>
    </row>
    <row r="6316" spans="1:5">
      <c r="A6316" t="str">
        <f>VLOOKUP(C6316,Nomen2!$A$1:$E$34,2,0)</f>
        <v>NORMANDIE</v>
      </c>
      <c r="B6316">
        <f>VLOOKUP(C6316,Nomen2!$A$1:$E$34,3,0)</f>
        <v>0</v>
      </c>
      <c r="C6316">
        <v>28</v>
      </c>
      <c r="D6316" s="132" t="s">
        <v>250</v>
      </c>
      <c r="E6316" s="133">
        <v>9</v>
      </c>
    </row>
    <row r="6317" spans="1:5">
      <c r="A6317" t="str">
        <f>VLOOKUP(C6317,Nomen2!$A$1:$E$34,2,0)</f>
        <v>NORMANDIE</v>
      </c>
      <c r="B6317">
        <f>VLOOKUP(C6317,Nomen2!$A$1:$E$34,3,0)</f>
        <v>0</v>
      </c>
      <c r="C6317">
        <v>28</v>
      </c>
      <c r="D6317" s="132" t="s">
        <v>481</v>
      </c>
      <c r="E6317" s="133">
        <v>8</v>
      </c>
    </row>
    <row r="6318" spans="1:5">
      <c r="A6318" t="str">
        <f>VLOOKUP(C6318,Nomen2!$A$1:$E$34,2,0)</f>
        <v>NORMANDIE</v>
      </c>
      <c r="B6318">
        <f>VLOOKUP(C6318,Nomen2!$A$1:$E$34,3,0)</f>
        <v>0</v>
      </c>
      <c r="C6318">
        <v>28</v>
      </c>
      <c r="D6318" s="132" t="s">
        <v>487</v>
      </c>
      <c r="E6318" s="133">
        <v>8</v>
      </c>
    </row>
    <row r="6319" spans="1:5">
      <c r="A6319" t="str">
        <f>VLOOKUP(C6319,Nomen2!$A$1:$E$34,2,0)</f>
        <v>NORMANDIE</v>
      </c>
      <c r="B6319">
        <f>VLOOKUP(C6319,Nomen2!$A$1:$E$34,3,0)</f>
        <v>0</v>
      </c>
      <c r="C6319">
        <v>28</v>
      </c>
      <c r="D6319" s="132" t="s">
        <v>401</v>
      </c>
      <c r="E6319" s="133">
        <v>8</v>
      </c>
    </row>
    <row r="6320" spans="1:5">
      <c r="A6320" t="str">
        <f>VLOOKUP(C6320,Nomen2!$A$1:$E$34,2,0)</f>
        <v>NORMANDIE</v>
      </c>
      <c r="B6320">
        <f>VLOOKUP(C6320,Nomen2!$A$1:$E$34,3,0)</f>
        <v>0</v>
      </c>
      <c r="C6320">
        <v>28</v>
      </c>
      <c r="D6320" s="132" t="s">
        <v>375</v>
      </c>
      <c r="E6320" s="133">
        <v>8</v>
      </c>
    </row>
    <row r="6321" spans="1:5">
      <c r="A6321" t="str">
        <f>VLOOKUP(C6321,Nomen2!$A$1:$E$34,2,0)</f>
        <v>NORMANDIE</v>
      </c>
      <c r="B6321">
        <f>VLOOKUP(C6321,Nomen2!$A$1:$E$34,3,0)</f>
        <v>0</v>
      </c>
      <c r="C6321">
        <v>28</v>
      </c>
      <c r="D6321" s="132" t="s">
        <v>454</v>
      </c>
      <c r="E6321" s="133">
        <v>8</v>
      </c>
    </row>
    <row r="6322" spans="1:5">
      <c r="A6322" t="str">
        <f>VLOOKUP(C6322,Nomen2!$A$1:$E$34,2,0)</f>
        <v>NORMANDIE</v>
      </c>
      <c r="B6322">
        <f>VLOOKUP(C6322,Nomen2!$A$1:$E$34,3,0)</f>
        <v>0</v>
      </c>
      <c r="C6322">
        <v>28</v>
      </c>
      <c r="D6322" s="132" t="s">
        <v>241</v>
      </c>
      <c r="E6322" s="133">
        <v>8</v>
      </c>
    </row>
    <row r="6323" spans="1:5">
      <c r="A6323" t="str">
        <f>VLOOKUP(C6323,Nomen2!$A$1:$E$34,2,0)</f>
        <v>NORMANDIE</v>
      </c>
      <c r="B6323">
        <f>VLOOKUP(C6323,Nomen2!$A$1:$E$34,3,0)</f>
        <v>0</v>
      </c>
      <c r="C6323">
        <v>28</v>
      </c>
      <c r="D6323" s="132" t="s">
        <v>538</v>
      </c>
      <c r="E6323" s="133">
        <v>8</v>
      </c>
    </row>
    <row r="6324" spans="1:5">
      <c r="A6324" t="str">
        <f>VLOOKUP(C6324,Nomen2!$A$1:$E$34,2,0)</f>
        <v>NORMANDIE</v>
      </c>
      <c r="B6324">
        <f>VLOOKUP(C6324,Nomen2!$A$1:$E$34,3,0)</f>
        <v>0</v>
      </c>
      <c r="C6324">
        <v>28</v>
      </c>
      <c r="D6324" s="132" t="s">
        <v>334</v>
      </c>
      <c r="E6324" s="133">
        <v>8</v>
      </c>
    </row>
    <row r="6325" spans="1:5">
      <c r="A6325" t="str">
        <f>VLOOKUP(C6325,Nomen2!$A$1:$E$34,2,0)</f>
        <v>NORMANDIE</v>
      </c>
      <c r="B6325">
        <f>VLOOKUP(C6325,Nomen2!$A$1:$E$34,3,0)</f>
        <v>0</v>
      </c>
      <c r="C6325">
        <v>28</v>
      </c>
      <c r="D6325" s="132" t="s">
        <v>413</v>
      </c>
      <c r="E6325" s="133">
        <v>8</v>
      </c>
    </row>
    <row r="6326" spans="1:5">
      <c r="A6326" t="str">
        <f>VLOOKUP(C6326,Nomen2!$A$1:$E$34,2,0)</f>
        <v>NORMANDIE</v>
      </c>
      <c r="B6326">
        <f>VLOOKUP(C6326,Nomen2!$A$1:$E$34,3,0)</f>
        <v>0</v>
      </c>
      <c r="C6326">
        <v>28</v>
      </c>
      <c r="D6326" s="132" t="s">
        <v>468</v>
      </c>
      <c r="E6326" s="133">
        <v>8</v>
      </c>
    </row>
    <row r="6327" spans="1:5">
      <c r="A6327" t="str">
        <f>VLOOKUP(C6327,Nomen2!$A$1:$E$34,2,0)</f>
        <v>NORMANDIE</v>
      </c>
      <c r="B6327">
        <f>VLOOKUP(C6327,Nomen2!$A$1:$E$34,3,0)</f>
        <v>0</v>
      </c>
      <c r="C6327">
        <v>28</v>
      </c>
      <c r="D6327" s="132" t="s">
        <v>472</v>
      </c>
      <c r="E6327" s="133">
        <v>8</v>
      </c>
    </row>
    <row r="6328" spans="1:5">
      <c r="A6328" t="str">
        <f>VLOOKUP(C6328,Nomen2!$A$1:$E$34,2,0)</f>
        <v>NORMANDIE</v>
      </c>
      <c r="B6328">
        <f>VLOOKUP(C6328,Nomen2!$A$1:$E$34,3,0)</f>
        <v>0</v>
      </c>
      <c r="C6328">
        <v>28</v>
      </c>
      <c r="D6328" s="132" t="s">
        <v>616</v>
      </c>
      <c r="E6328" s="133">
        <v>7</v>
      </c>
    </row>
    <row r="6329" spans="1:5">
      <c r="A6329" t="str">
        <f>VLOOKUP(C6329,Nomen2!$A$1:$E$34,2,0)</f>
        <v>NORMANDIE</v>
      </c>
      <c r="B6329">
        <f>VLOOKUP(C6329,Nomen2!$A$1:$E$34,3,0)</f>
        <v>0</v>
      </c>
      <c r="C6329">
        <v>28</v>
      </c>
      <c r="D6329" s="132" t="s">
        <v>429</v>
      </c>
      <c r="E6329" s="133">
        <v>7</v>
      </c>
    </row>
    <row r="6330" spans="1:5">
      <c r="A6330" t="str">
        <f>VLOOKUP(C6330,Nomen2!$A$1:$E$34,2,0)</f>
        <v>NORMANDIE</v>
      </c>
      <c r="B6330">
        <f>VLOOKUP(C6330,Nomen2!$A$1:$E$34,3,0)</f>
        <v>0</v>
      </c>
      <c r="C6330">
        <v>28</v>
      </c>
      <c r="D6330" s="132" t="s">
        <v>264</v>
      </c>
      <c r="E6330" s="133">
        <v>7</v>
      </c>
    </row>
    <row r="6331" spans="1:5">
      <c r="A6331" t="str">
        <f>VLOOKUP(C6331,Nomen2!$A$1:$E$34,2,0)</f>
        <v>NORMANDIE</v>
      </c>
      <c r="B6331">
        <f>VLOOKUP(C6331,Nomen2!$A$1:$E$34,3,0)</f>
        <v>0</v>
      </c>
      <c r="C6331">
        <v>28</v>
      </c>
      <c r="D6331" s="132" t="s">
        <v>370</v>
      </c>
      <c r="E6331" s="133">
        <v>7</v>
      </c>
    </row>
    <row r="6332" spans="1:5">
      <c r="A6332" t="str">
        <f>VLOOKUP(C6332,Nomen2!$A$1:$E$34,2,0)</f>
        <v>NORMANDIE</v>
      </c>
      <c r="B6332">
        <f>VLOOKUP(C6332,Nomen2!$A$1:$E$34,3,0)</f>
        <v>0</v>
      </c>
      <c r="C6332">
        <v>28</v>
      </c>
      <c r="D6332" s="132" t="s">
        <v>504</v>
      </c>
      <c r="E6332" s="133">
        <v>7</v>
      </c>
    </row>
    <row r="6333" spans="1:5">
      <c r="A6333" t="str">
        <f>VLOOKUP(C6333,Nomen2!$A$1:$E$34,2,0)</f>
        <v>NORMANDIE</v>
      </c>
      <c r="B6333">
        <f>VLOOKUP(C6333,Nomen2!$A$1:$E$34,3,0)</f>
        <v>0</v>
      </c>
      <c r="C6333">
        <v>28</v>
      </c>
      <c r="D6333" s="132" t="s">
        <v>442</v>
      </c>
      <c r="E6333" s="133">
        <v>7</v>
      </c>
    </row>
    <row r="6334" spans="1:5">
      <c r="A6334" t="str">
        <f>VLOOKUP(C6334,Nomen2!$A$1:$E$34,2,0)</f>
        <v>NORMANDIE</v>
      </c>
      <c r="B6334">
        <f>VLOOKUP(C6334,Nomen2!$A$1:$E$34,3,0)</f>
        <v>0</v>
      </c>
      <c r="C6334">
        <v>28</v>
      </c>
      <c r="D6334" s="132" t="s">
        <v>650</v>
      </c>
      <c r="E6334" s="133">
        <v>7</v>
      </c>
    </row>
    <row r="6335" spans="1:5">
      <c r="A6335" t="str">
        <f>VLOOKUP(C6335,Nomen2!$A$1:$E$34,2,0)</f>
        <v>NORMANDIE</v>
      </c>
      <c r="B6335">
        <f>VLOOKUP(C6335,Nomen2!$A$1:$E$34,3,0)</f>
        <v>0</v>
      </c>
      <c r="C6335">
        <v>28</v>
      </c>
      <c r="D6335" s="132" t="s">
        <v>533</v>
      </c>
      <c r="E6335" s="133">
        <v>7</v>
      </c>
    </row>
    <row r="6336" spans="1:5">
      <c r="A6336" t="str">
        <f>VLOOKUP(C6336,Nomen2!$A$1:$E$34,2,0)</f>
        <v>NORMANDIE</v>
      </c>
      <c r="B6336">
        <f>VLOOKUP(C6336,Nomen2!$A$1:$E$34,3,0)</f>
        <v>0</v>
      </c>
      <c r="C6336">
        <v>28</v>
      </c>
      <c r="D6336" s="132" t="s">
        <v>463</v>
      </c>
      <c r="E6336" s="133">
        <v>7</v>
      </c>
    </row>
    <row r="6337" spans="1:5">
      <c r="A6337" t="str">
        <f>VLOOKUP(C6337,Nomen2!$A$1:$E$34,2,0)</f>
        <v>NORMANDIE</v>
      </c>
      <c r="B6337">
        <f>VLOOKUP(C6337,Nomen2!$A$1:$E$34,3,0)</f>
        <v>0</v>
      </c>
      <c r="C6337">
        <v>28</v>
      </c>
      <c r="D6337" s="132" t="s">
        <v>389</v>
      </c>
      <c r="E6337" s="133">
        <v>7</v>
      </c>
    </row>
    <row r="6338" spans="1:5">
      <c r="A6338" t="str">
        <f>VLOOKUP(C6338,Nomen2!$A$1:$E$34,2,0)</f>
        <v>NORMANDIE</v>
      </c>
      <c r="B6338">
        <f>VLOOKUP(C6338,Nomen2!$A$1:$E$34,3,0)</f>
        <v>0</v>
      </c>
      <c r="C6338">
        <v>28</v>
      </c>
      <c r="D6338" s="132" t="s">
        <v>359</v>
      </c>
      <c r="E6338" s="133">
        <v>7</v>
      </c>
    </row>
    <row r="6339" spans="1:5">
      <c r="A6339" t="str">
        <f>VLOOKUP(C6339,Nomen2!$A$1:$E$34,2,0)</f>
        <v>NORMANDIE</v>
      </c>
      <c r="B6339">
        <f>VLOOKUP(C6339,Nomen2!$A$1:$E$34,3,0)</f>
        <v>0</v>
      </c>
      <c r="C6339">
        <v>28</v>
      </c>
      <c r="D6339" s="132" t="s">
        <v>465</v>
      </c>
      <c r="E6339" s="133">
        <v>7</v>
      </c>
    </row>
    <row r="6340" spans="1:5">
      <c r="A6340" t="str">
        <f>VLOOKUP(C6340,Nomen2!$A$1:$E$34,2,0)</f>
        <v>NORMANDIE</v>
      </c>
      <c r="B6340">
        <f>VLOOKUP(C6340,Nomen2!$A$1:$E$34,3,0)</f>
        <v>0</v>
      </c>
      <c r="C6340">
        <v>28</v>
      </c>
      <c r="D6340" s="132" t="s">
        <v>337</v>
      </c>
      <c r="E6340" s="133">
        <v>7</v>
      </c>
    </row>
    <row r="6341" spans="1:5">
      <c r="A6341" t="str">
        <f>VLOOKUP(C6341,Nomen2!$A$1:$E$34,2,0)</f>
        <v>NORMANDIE</v>
      </c>
      <c r="B6341">
        <f>VLOOKUP(C6341,Nomen2!$A$1:$E$34,3,0)</f>
        <v>0</v>
      </c>
      <c r="C6341">
        <v>28</v>
      </c>
      <c r="D6341" s="132" t="s">
        <v>473</v>
      </c>
      <c r="E6341" s="133">
        <v>7</v>
      </c>
    </row>
    <row r="6342" spans="1:5">
      <c r="A6342" t="str">
        <f>VLOOKUP(C6342,Nomen2!$A$1:$E$34,2,0)</f>
        <v>NORMANDIE</v>
      </c>
      <c r="B6342">
        <f>VLOOKUP(C6342,Nomen2!$A$1:$E$34,3,0)</f>
        <v>0</v>
      </c>
      <c r="C6342">
        <v>28</v>
      </c>
      <c r="D6342" s="132" t="s">
        <v>365</v>
      </c>
      <c r="E6342" s="133">
        <v>6</v>
      </c>
    </row>
    <row r="6343" spans="1:5">
      <c r="A6343" t="str">
        <f>VLOOKUP(C6343,Nomen2!$A$1:$E$34,2,0)</f>
        <v>NORMANDIE</v>
      </c>
      <c r="B6343">
        <f>VLOOKUP(C6343,Nomen2!$A$1:$E$34,3,0)</f>
        <v>0</v>
      </c>
      <c r="C6343">
        <v>28</v>
      </c>
      <c r="D6343" s="132" t="s">
        <v>479</v>
      </c>
      <c r="E6343" s="133">
        <v>6</v>
      </c>
    </row>
    <row r="6344" spans="1:5">
      <c r="A6344" t="str">
        <f>VLOOKUP(C6344,Nomen2!$A$1:$E$34,2,0)</f>
        <v>NORMANDIE</v>
      </c>
      <c r="B6344">
        <f>VLOOKUP(C6344,Nomen2!$A$1:$E$34,3,0)</f>
        <v>0</v>
      </c>
      <c r="C6344">
        <v>28</v>
      </c>
      <c r="D6344" s="132" t="s">
        <v>329</v>
      </c>
      <c r="E6344" s="133">
        <v>6</v>
      </c>
    </row>
    <row r="6345" spans="1:5">
      <c r="A6345" t="str">
        <f>VLOOKUP(C6345,Nomen2!$A$1:$E$34,2,0)</f>
        <v>NORMANDIE</v>
      </c>
      <c r="B6345">
        <f>VLOOKUP(C6345,Nomen2!$A$1:$E$34,3,0)</f>
        <v>0</v>
      </c>
      <c r="C6345">
        <v>28</v>
      </c>
      <c r="D6345" s="132" t="s">
        <v>502</v>
      </c>
      <c r="E6345" s="133">
        <v>6</v>
      </c>
    </row>
    <row r="6346" spans="1:5">
      <c r="A6346" t="str">
        <f>VLOOKUP(C6346,Nomen2!$A$1:$E$34,2,0)</f>
        <v>NORMANDIE</v>
      </c>
      <c r="B6346">
        <f>VLOOKUP(C6346,Nomen2!$A$1:$E$34,3,0)</f>
        <v>0</v>
      </c>
      <c r="C6346">
        <v>28</v>
      </c>
      <c r="D6346" s="132" t="s">
        <v>405</v>
      </c>
      <c r="E6346" s="133">
        <v>6</v>
      </c>
    </row>
    <row r="6347" spans="1:5">
      <c r="A6347" t="str">
        <f>VLOOKUP(C6347,Nomen2!$A$1:$E$34,2,0)</f>
        <v>NORMANDIE</v>
      </c>
      <c r="B6347">
        <f>VLOOKUP(C6347,Nomen2!$A$1:$E$34,3,0)</f>
        <v>0</v>
      </c>
      <c r="C6347">
        <v>28</v>
      </c>
      <c r="D6347" s="132" t="s">
        <v>349</v>
      </c>
      <c r="E6347" s="133">
        <v>6</v>
      </c>
    </row>
    <row r="6348" spans="1:5">
      <c r="A6348" t="str">
        <f>VLOOKUP(C6348,Nomen2!$A$1:$E$34,2,0)</f>
        <v>NORMANDIE</v>
      </c>
      <c r="B6348">
        <f>VLOOKUP(C6348,Nomen2!$A$1:$E$34,3,0)</f>
        <v>0</v>
      </c>
      <c r="C6348">
        <v>28</v>
      </c>
      <c r="D6348" s="132" t="s">
        <v>448</v>
      </c>
      <c r="E6348" s="133">
        <v>6</v>
      </c>
    </row>
    <row r="6349" spans="1:5">
      <c r="A6349" t="str">
        <f>VLOOKUP(C6349,Nomen2!$A$1:$E$34,2,0)</f>
        <v>NORMANDIE</v>
      </c>
      <c r="B6349">
        <f>VLOOKUP(C6349,Nomen2!$A$1:$E$34,3,0)</f>
        <v>0</v>
      </c>
      <c r="C6349">
        <v>28</v>
      </c>
      <c r="D6349" s="132" t="s">
        <v>589</v>
      </c>
      <c r="E6349" s="133">
        <v>6</v>
      </c>
    </row>
    <row r="6350" spans="1:5">
      <c r="A6350" t="str">
        <f>VLOOKUP(C6350,Nomen2!$A$1:$E$34,2,0)</f>
        <v>NORMANDIE</v>
      </c>
      <c r="B6350">
        <f>VLOOKUP(C6350,Nomen2!$A$1:$E$34,3,0)</f>
        <v>0</v>
      </c>
      <c r="C6350">
        <v>28</v>
      </c>
      <c r="D6350" s="132" t="s">
        <v>609</v>
      </c>
      <c r="E6350" s="133">
        <v>6</v>
      </c>
    </row>
    <row r="6351" spans="1:5">
      <c r="A6351" t="str">
        <f>VLOOKUP(C6351,Nomen2!$A$1:$E$34,2,0)</f>
        <v>NORMANDIE</v>
      </c>
      <c r="B6351">
        <f>VLOOKUP(C6351,Nomen2!$A$1:$E$34,3,0)</f>
        <v>0</v>
      </c>
      <c r="C6351">
        <v>28</v>
      </c>
      <c r="D6351" s="132" t="s">
        <v>353</v>
      </c>
      <c r="E6351" s="133">
        <v>6</v>
      </c>
    </row>
    <row r="6352" spans="1:5">
      <c r="A6352" t="str">
        <f>VLOOKUP(C6352,Nomen2!$A$1:$E$34,2,0)</f>
        <v>NORMANDIE</v>
      </c>
      <c r="B6352">
        <f>VLOOKUP(C6352,Nomen2!$A$1:$E$34,3,0)</f>
        <v>0</v>
      </c>
      <c r="C6352">
        <v>28</v>
      </c>
      <c r="D6352" s="132" t="s">
        <v>381</v>
      </c>
      <c r="E6352" s="133">
        <v>6</v>
      </c>
    </row>
    <row r="6353" spans="1:5">
      <c r="A6353" t="str">
        <f>VLOOKUP(C6353,Nomen2!$A$1:$E$34,2,0)</f>
        <v>NORMANDIE</v>
      </c>
      <c r="B6353">
        <f>VLOOKUP(C6353,Nomen2!$A$1:$E$34,3,0)</f>
        <v>0</v>
      </c>
      <c r="C6353">
        <v>28</v>
      </c>
      <c r="D6353" s="132" t="s">
        <v>529</v>
      </c>
      <c r="E6353" s="133">
        <v>6</v>
      </c>
    </row>
    <row r="6354" spans="1:5">
      <c r="A6354" t="str">
        <f>VLOOKUP(C6354,Nomen2!$A$1:$E$34,2,0)</f>
        <v>NORMANDIE</v>
      </c>
      <c r="B6354">
        <f>VLOOKUP(C6354,Nomen2!$A$1:$E$34,3,0)</f>
        <v>0</v>
      </c>
      <c r="C6354">
        <v>28</v>
      </c>
      <c r="D6354" s="132" t="s">
        <v>593</v>
      </c>
      <c r="E6354" s="133">
        <v>6</v>
      </c>
    </row>
    <row r="6355" spans="1:5">
      <c r="A6355" t="str">
        <f>VLOOKUP(C6355,Nomen2!$A$1:$E$34,2,0)</f>
        <v>NORMANDIE</v>
      </c>
      <c r="B6355">
        <f>VLOOKUP(C6355,Nomen2!$A$1:$E$34,3,0)</f>
        <v>0</v>
      </c>
      <c r="C6355">
        <v>28</v>
      </c>
      <c r="D6355" s="132" t="s">
        <v>537</v>
      </c>
      <c r="E6355" s="133">
        <v>6</v>
      </c>
    </row>
    <row r="6356" spans="1:5">
      <c r="A6356" t="str">
        <f>VLOOKUP(C6356,Nomen2!$A$1:$E$34,2,0)</f>
        <v>NORMANDIE</v>
      </c>
      <c r="B6356">
        <f>VLOOKUP(C6356,Nomen2!$A$1:$E$34,3,0)</f>
        <v>0</v>
      </c>
      <c r="C6356">
        <v>28</v>
      </c>
      <c r="D6356" s="132" t="s">
        <v>599</v>
      </c>
      <c r="E6356" s="133">
        <v>5</v>
      </c>
    </row>
    <row r="6357" spans="1:5">
      <c r="A6357" t="str">
        <f>VLOOKUP(C6357,Nomen2!$A$1:$E$34,2,0)</f>
        <v>NORMANDIE</v>
      </c>
      <c r="B6357">
        <f>VLOOKUP(C6357,Nomen2!$A$1:$E$34,3,0)</f>
        <v>0</v>
      </c>
      <c r="C6357">
        <v>28</v>
      </c>
      <c r="D6357" s="132" t="s">
        <v>480</v>
      </c>
      <c r="E6357" s="133">
        <v>5</v>
      </c>
    </row>
    <row r="6358" spans="1:5">
      <c r="A6358" t="str">
        <f>VLOOKUP(C6358,Nomen2!$A$1:$E$34,2,0)</f>
        <v>NORMANDIE</v>
      </c>
      <c r="B6358">
        <f>VLOOKUP(C6358,Nomen2!$A$1:$E$34,3,0)</f>
        <v>0</v>
      </c>
      <c r="C6358">
        <v>28</v>
      </c>
      <c r="D6358" s="132" t="s">
        <v>711</v>
      </c>
      <c r="E6358" s="133">
        <v>5</v>
      </c>
    </row>
    <row r="6359" spans="1:5">
      <c r="A6359" t="str">
        <f>VLOOKUP(C6359,Nomen2!$A$1:$E$34,2,0)</f>
        <v>NORMANDIE</v>
      </c>
      <c r="B6359">
        <f>VLOOKUP(C6359,Nomen2!$A$1:$E$34,3,0)</f>
        <v>0</v>
      </c>
      <c r="C6359">
        <v>28</v>
      </c>
      <c r="D6359" s="132" t="s">
        <v>622</v>
      </c>
      <c r="E6359" s="133">
        <v>5</v>
      </c>
    </row>
    <row r="6360" spans="1:5">
      <c r="A6360" t="str">
        <f>VLOOKUP(C6360,Nomen2!$A$1:$E$34,2,0)</f>
        <v>NORMANDIE</v>
      </c>
      <c r="B6360">
        <f>VLOOKUP(C6360,Nomen2!$A$1:$E$34,3,0)</f>
        <v>0</v>
      </c>
      <c r="C6360">
        <v>28</v>
      </c>
      <c r="D6360" s="132" t="s">
        <v>314</v>
      </c>
      <c r="E6360" s="133">
        <v>5</v>
      </c>
    </row>
    <row r="6361" spans="1:5">
      <c r="A6361" t="str">
        <f>VLOOKUP(C6361,Nomen2!$A$1:$E$34,2,0)</f>
        <v>NORMANDIE</v>
      </c>
      <c r="B6361">
        <f>VLOOKUP(C6361,Nomen2!$A$1:$E$34,3,0)</f>
        <v>0</v>
      </c>
      <c r="C6361">
        <v>28</v>
      </c>
      <c r="D6361" s="132" t="s">
        <v>439</v>
      </c>
      <c r="E6361" s="133">
        <v>5</v>
      </c>
    </row>
    <row r="6362" spans="1:5">
      <c r="A6362" t="str">
        <f>VLOOKUP(C6362,Nomen2!$A$1:$E$34,2,0)</f>
        <v>NORMANDIE</v>
      </c>
      <c r="B6362">
        <f>VLOOKUP(C6362,Nomen2!$A$1:$E$34,3,0)</f>
        <v>0</v>
      </c>
      <c r="C6362">
        <v>28</v>
      </c>
      <c r="D6362" s="132" t="s">
        <v>373</v>
      </c>
      <c r="E6362" s="133">
        <v>5</v>
      </c>
    </row>
    <row r="6363" spans="1:5">
      <c r="A6363" t="str">
        <f>VLOOKUP(C6363,Nomen2!$A$1:$E$34,2,0)</f>
        <v>NORMANDIE</v>
      </c>
      <c r="B6363">
        <f>VLOOKUP(C6363,Nomen2!$A$1:$E$34,3,0)</f>
        <v>0</v>
      </c>
      <c r="C6363">
        <v>28</v>
      </c>
      <c r="D6363" s="132" t="s">
        <v>348</v>
      </c>
      <c r="E6363" s="133">
        <v>5</v>
      </c>
    </row>
    <row r="6364" spans="1:5">
      <c r="A6364" t="str">
        <f>VLOOKUP(C6364,Nomen2!$A$1:$E$34,2,0)</f>
        <v>NORMANDIE</v>
      </c>
      <c r="B6364">
        <f>VLOOKUP(C6364,Nomen2!$A$1:$E$34,3,0)</f>
        <v>0</v>
      </c>
      <c r="C6364">
        <v>28</v>
      </c>
      <c r="D6364" s="132" t="s">
        <v>512</v>
      </c>
      <c r="E6364" s="133">
        <v>5</v>
      </c>
    </row>
    <row r="6365" spans="1:5">
      <c r="A6365" t="str">
        <f>VLOOKUP(C6365,Nomen2!$A$1:$E$34,2,0)</f>
        <v>NORMANDIE</v>
      </c>
      <c r="B6365">
        <f>VLOOKUP(C6365,Nomen2!$A$1:$E$34,3,0)</f>
        <v>0</v>
      </c>
      <c r="C6365">
        <v>28</v>
      </c>
      <c r="D6365" s="132" t="s">
        <v>578</v>
      </c>
      <c r="E6365" s="133">
        <v>5</v>
      </c>
    </row>
    <row r="6366" spans="1:5">
      <c r="A6366" t="str">
        <f>VLOOKUP(C6366,Nomen2!$A$1:$E$34,2,0)</f>
        <v>NORMANDIE</v>
      </c>
      <c r="B6366">
        <f>VLOOKUP(C6366,Nomen2!$A$1:$E$34,3,0)</f>
        <v>0</v>
      </c>
      <c r="C6366">
        <v>28</v>
      </c>
      <c r="D6366" s="132" t="s">
        <v>350</v>
      </c>
      <c r="E6366" s="133">
        <v>5</v>
      </c>
    </row>
    <row r="6367" spans="1:5">
      <c r="A6367" t="str">
        <f>VLOOKUP(C6367,Nomen2!$A$1:$E$34,2,0)</f>
        <v>NORMANDIE</v>
      </c>
      <c r="B6367">
        <f>VLOOKUP(C6367,Nomen2!$A$1:$E$34,3,0)</f>
        <v>0</v>
      </c>
      <c r="C6367">
        <v>28</v>
      </c>
      <c r="D6367" s="132" t="s">
        <v>449</v>
      </c>
      <c r="E6367" s="133">
        <v>5</v>
      </c>
    </row>
    <row r="6368" spans="1:5">
      <c r="A6368" t="str">
        <f>VLOOKUP(C6368,Nomen2!$A$1:$E$34,2,0)</f>
        <v>NORMANDIE</v>
      </c>
      <c r="B6368">
        <f>VLOOKUP(C6368,Nomen2!$A$1:$E$34,3,0)</f>
        <v>0</v>
      </c>
      <c r="C6368">
        <v>28</v>
      </c>
      <c r="D6368" s="132" t="s">
        <v>408</v>
      </c>
      <c r="E6368" s="133">
        <v>5</v>
      </c>
    </row>
    <row r="6369" spans="1:5">
      <c r="A6369" t="str">
        <f>VLOOKUP(C6369,Nomen2!$A$1:$E$34,2,0)</f>
        <v>NORMANDIE</v>
      </c>
      <c r="B6369">
        <f>VLOOKUP(C6369,Nomen2!$A$1:$E$34,3,0)</f>
        <v>0</v>
      </c>
      <c r="C6369">
        <v>28</v>
      </c>
      <c r="D6369" s="132" t="s">
        <v>450</v>
      </c>
      <c r="E6369" s="133">
        <v>5</v>
      </c>
    </row>
    <row r="6370" spans="1:5">
      <c r="A6370" t="str">
        <f>VLOOKUP(C6370,Nomen2!$A$1:$E$34,2,0)</f>
        <v>NORMANDIE</v>
      </c>
      <c r="B6370">
        <f>VLOOKUP(C6370,Nomen2!$A$1:$E$34,3,0)</f>
        <v>0</v>
      </c>
      <c r="C6370">
        <v>28</v>
      </c>
      <c r="D6370" s="132" t="s">
        <v>625</v>
      </c>
      <c r="E6370" s="133">
        <v>5</v>
      </c>
    </row>
    <row r="6371" spans="1:5">
      <c r="A6371" t="str">
        <f>VLOOKUP(C6371,Nomen2!$A$1:$E$34,2,0)</f>
        <v>NORMANDIE</v>
      </c>
      <c r="B6371">
        <f>VLOOKUP(C6371,Nomen2!$A$1:$E$34,3,0)</f>
        <v>0</v>
      </c>
      <c r="C6371">
        <v>28</v>
      </c>
      <c r="D6371" s="132" t="s">
        <v>451</v>
      </c>
      <c r="E6371" s="133">
        <v>5</v>
      </c>
    </row>
    <row r="6372" spans="1:5">
      <c r="A6372" t="str">
        <f>VLOOKUP(C6372,Nomen2!$A$1:$E$34,2,0)</f>
        <v>NORMANDIE</v>
      </c>
      <c r="B6372">
        <f>VLOOKUP(C6372,Nomen2!$A$1:$E$34,3,0)</f>
        <v>0</v>
      </c>
      <c r="C6372">
        <v>28</v>
      </c>
      <c r="D6372" s="132" t="s">
        <v>522</v>
      </c>
      <c r="E6372" s="133">
        <v>5</v>
      </c>
    </row>
    <row r="6373" spans="1:5">
      <c r="A6373" t="str">
        <f>VLOOKUP(C6373,Nomen2!$A$1:$E$34,2,0)</f>
        <v>NORMANDIE</v>
      </c>
      <c r="B6373">
        <f>VLOOKUP(C6373,Nomen2!$A$1:$E$34,3,0)</f>
        <v>0</v>
      </c>
      <c r="C6373">
        <v>28</v>
      </c>
      <c r="D6373" s="132" t="s">
        <v>410</v>
      </c>
      <c r="E6373" s="133">
        <v>5</v>
      </c>
    </row>
    <row r="6374" spans="1:5">
      <c r="A6374" t="str">
        <f>VLOOKUP(C6374,Nomen2!$A$1:$E$34,2,0)</f>
        <v>NORMANDIE</v>
      </c>
      <c r="B6374">
        <f>VLOOKUP(C6374,Nomen2!$A$1:$E$34,3,0)</f>
        <v>0</v>
      </c>
      <c r="C6374">
        <v>28</v>
      </c>
      <c r="D6374" s="132" t="s">
        <v>456</v>
      </c>
      <c r="E6374" s="133">
        <v>5</v>
      </c>
    </row>
    <row r="6375" spans="1:5">
      <c r="A6375" t="str">
        <f>VLOOKUP(C6375,Nomen2!$A$1:$E$34,2,0)</f>
        <v>NORMANDIE</v>
      </c>
      <c r="B6375">
        <f>VLOOKUP(C6375,Nomen2!$A$1:$E$34,3,0)</f>
        <v>0</v>
      </c>
      <c r="C6375">
        <v>28</v>
      </c>
      <c r="D6375" s="132" t="s">
        <v>531</v>
      </c>
      <c r="E6375" s="133">
        <v>5</v>
      </c>
    </row>
    <row r="6376" spans="1:5">
      <c r="A6376" t="str">
        <f>VLOOKUP(C6376,Nomen2!$A$1:$E$34,2,0)</f>
        <v>NORMANDIE</v>
      </c>
      <c r="B6376">
        <f>VLOOKUP(C6376,Nomen2!$A$1:$E$34,3,0)</f>
        <v>0</v>
      </c>
      <c r="C6376">
        <v>28</v>
      </c>
      <c r="D6376" s="132" t="s">
        <v>304</v>
      </c>
      <c r="E6376" s="133">
        <v>5</v>
      </c>
    </row>
    <row r="6377" spans="1:5">
      <c r="A6377" t="str">
        <f>VLOOKUP(C6377,Nomen2!$A$1:$E$34,2,0)</f>
        <v>NORMANDIE</v>
      </c>
      <c r="B6377">
        <f>VLOOKUP(C6377,Nomen2!$A$1:$E$34,3,0)</f>
        <v>0</v>
      </c>
      <c r="C6377">
        <v>28</v>
      </c>
      <c r="D6377" s="132" t="s">
        <v>417</v>
      </c>
      <c r="E6377" s="133">
        <v>5</v>
      </c>
    </row>
    <row r="6378" spans="1:5">
      <c r="A6378" t="str">
        <f>VLOOKUP(C6378,Nomen2!$A$1:$E$34,2,0)</f>
        <v>NORMANDIE</v>
      </c>
      <c r="B6378">
        <f>VLOOKUP(C6378,Nomen2!$A$1:$E$34,3,0)</f>
        <v>0</v>
      </c>
      <c r="C6378">
        <v>28</v>
      </c>
      <c r="D6378" s="132" t="s">
        <v>393</v>
      </c>
      <c r="E6378" s="133">
        <v>5</v>
      </c>
    </row>
    <row r="6379" spans="1:5">
      <c r="A6379" t="str">
        <f>VLOOKUP(C6379,Nomen2!$A$1:$E$34,2,0)</f>
        <v>NORMANDIE</v>
      </c>
      <c r="B6379">
        <f>VLOOKUP(C6379,Nomen2!$A$1:$E$34,3,0)</f>
        <v>0</v>
      </c>
      <c r="C6379">
        <v>28</v>
      </c>
      <c r="D6379" s="132" t="s">
        <v>552</v>
      </c>
      <c r="E6379" s="133">
        <v>5</v>
      </c>
    </row>
    <row r="6380" spans="1:5">
      <c r="A6380" t="str">
        <f>VLOOKUP(C6380,Nomen2!$A$1:$E$34,2,0)</f>
        <v>NORMANDIE</v>
      </c>
      <c r="B6380">
        <f>VLOOKUP(C6380,Nomen2!$A$1:$E$34,3,0)</f>
        <v>0</v>
      </c>
      <c r="C6380">
        <v>28</v>
      </c>
      <c r="D6380" s="132" t="s">
        <v>397</v>
      </c>
      <c r="E6380" s="133">
        <v>4</v>
      </c>
    </row>
    <row r="6381" spans="1:5">
      <c r="A6381" t="str">
        <f>VLOOKUP(C6381,Nomen2!$A$1:$E$34,2,0)</f>
        <v>NORMANDIE</v>
      </c>
      <c r="B6381">
        <f>VLOOKUP(C6381,Nomen2!$A$1:$E$34,3,0)</f>
        <v>0</v>
      </c>
      <c r="C6381">
        <v>28</v>
      </c>
      <c r="D6381" s="132" t="s">
        <v>475</v>
      </c>
      <c r="E6381" s="133">
        <v>4</v>
      </c>
    </row>
    <row r="6382" spans="1:5">
      <c r="A6382" t="str">
        <f>VLOOKUP(C6382,Nomen2!$A$1:$E$34,2,0)</f>
        <v>NORMANDIE</v>
      </c>
      <c r="B6382">
        <f>VLOOKUP(C6382,Nomen2!$A$1:$E$34,3,0)</f>
        <v>0</v>
      </c>
      <c r="C6382">
        <v>28</v>
      </c>
      <c r="D6382" s="132" t="s">
        <v>600</v>
      </c>
      <c r="E6382" s="133">
        <v>4</v>
      </c>
    </row>
    <row r="6383" spans="1:5">
      <c r="A6383" t="str">
        <f>VLOOKUP(C6383,Nomen2!$A$1:$E$34,2,0)</f>
        <v>NORMANDIE</v>
      </c>
      <c r="B6383">
        <f>VLOOKUP(C6383,Nomen2!$A$1:$E$34,3,0)</f>
        <v>0</v>
      </c>
      <c r="C6383">
        <v>28</v>
      </c>
      <c r="D6383" s="132" t="s">
        <v>626</v>
      </c>
      <c r="E6383" s="133">
        <v>4</v>
      </c>
    </row>
    <row r="6384" spans="1:5">
      <c r="A6384" t="str">
        <f>VLOOKUP(C6384,Nomen2!$A$1:$E$34,2,0)</f>
        <v>NORMANDIE</v>
      </c>
      <c r="B6384">
        <f>VLOOKUP(C6384,Nomen2!$A$1:$E$34,3,0)</f>
        <v>0</v>
      </c>
      <c r="C6384">
        <v>28</v>
      </c>
      <c r="D6384" s="132" t="s">
        <v>425</v>
      </c>
      <c r="E6384" s="133">
        <v>4</v>
      </c>
    </row>
    <row r="6385" spans="1:5">
      <c r="A6385" t="str">
        <f>VLOOKUP(C6385,Nomen2!$A$1:$E$34,2,0)</f>
        <v>NORMANDIE</v>
      </c>
      <c r="B6385">
        <f>VLOOKUP(C6385,Nomen2!$A$1:$E$34,3,0)</f>
        <v>0</v>
      </c>
      <c r="C6385">
        <v>28</v>
      </c>
      <c r="D6385" s="132" t="s">
        <v>575</v>
      </c>
      <c r="E6385" s="133">
        <v>4</v>
      </c>
    </row>
    <row r="6386" spans="1:5">
      <c r="A6386" t="str">
        <f>VLOOKUP(C6386,Nomen2!$A$1:$E$34,2,0)</f>
        <v>NORMANDIE</v>
      </c>
      <c r="B6386">
        <f>VLOOKUP(C6386,Nomen2!$A$1:$E$34,3,0)</f>
        <v>0</v>
      </c>
      <c r="C6386">
        <v>28</v>
      </c>
      <c r="D6386" s="132" t="s">
        <v>652</v>
      </c>
      <c r="E6386" s="133">
        <v>4</v>
      </c>
    </row>
    <row r="6387" spans="1:5">
      <c r="A6387" t="str">
        <f>VLOOKUP(C6387,Nomen2!$A$1:$E$34,2,0)</f>
        <v>NORMANDIE</v>
      </c>
      <c r="B6387">
        <f>VLOOKUP(C6387,Nomen2!$A$1:$E$34,3,0)</f>
        <v>0</v>
      </c>
      <c r="C6387">
        <v>28</v>
      </c>
      <c r="D6387" s="132" t="s">
        <v>326</v>
      </c>
      <c r="E6387" s="133">
        <v>4</v>
      </c>
    </row>
    <row r="6388" spans="1:5">
      <c r="A6388" t="str">
        <f>VLOOKUP(C6388,Nomen2!$A$1:$E$34,2,0)</f>
        <v>NORMANDIE</v>
      </c>
      <c r="B6388">
        <f>VLOOKUP(C6388,Nomen2!$A$1:$E$34,3,0)</f>
        <v>0</v>
      </c>
      <c r="C6388">
        <v>28</v>
      </c>
      <c r="D6388" s="132" t="s">
        <v>584</v>
      </c>
      <c r="E6388" s="133">
        <v>4</v>
      </c>
    </row>
    <row r="6389" spans="1:5">
      <c r="A6389" t="str">
        <f>VLOOKUP(C6389,Nomen2!$A$1:$E$34,2,0)</f>
        <v>NORMANDIE</v>
      </c>
      <c r="B6389">
        <f>VLOOKUP(C6389,Nomen2!$A$1:$E$34,3,0)</f>
        <v>0</v>
      </c>
      <c r="C6389">
        <v>28</v>
      </c>
      <c r="D6389" s="132" t="s">
        <v>345</v>
      </c>
      <c r="E6389" s="133">
        <v>4</v>
      </c>
    </row>
    <row r="6390" spans="1:5">
      <c r="A6390" t="str">
        <f>VLOOKUP(C6390,Nomen2!$A$1:$E$34,2,0)</f>
        <v>NORMANDIE</v>
      </c>
      <c r="B6390">
        <f>VLOOKUP(C6390,Nomen2!$A$1:$E$34,3,0)</f>
        <v>0</v>
      </c>
      <c r="C6390">
        <v>28</v>
      </c>
      <c r="D6390" s="132" t="s">
        <v>323</v>
      </c>
      <c r="E6390" s="133">
        <v>4</v>
      </c>
    </row>
    <row r="6391" spans="1:5">
      <c r="A6391" t="str">
        <f>VLOOKUP(C6391,Nomen2!$A$1:$E$34,2,0)</f>
        <v>NORMANDIE</v>
      </c>
      <c r="B6391">
        <f>VLOOKUP(C6391,Nomen2!$A$1:$E$34,3,0)</f>
        <v>0</v>
      </c>
      <c r="C6391">
        <v>28</v>
      </c>
      <c r="D6391" s="132" t="s">
        <v>514</v>
      </c>
      <c r="E6391" s="133">
        <v>4</v>
      </c>
    </row>
    <row r="6392" spans="1:5">
      <c r="A6392" t="str">
        <f>VLOOKUP(C6392,Nomen2!$A$1:$E$34,2,0)</f>
        <v>NORMANDIE</v>
      </c>
      <c r="B6392">
        <f>VLOOKUP(C6392,Nomen2!$A$1:$E$34,3,0)</f>
        <v>0</v>
      </c>
      <c r="C6392">
        <v>28</v>
      </c>
      <c r="D6392" s="132" t="s">
        <v>515</v>
      </c>
      <c r="E6392" s="133">
        <v>4</v>
      </c>
    </row>
    <row r="6393" spans="1:5">
      <c r="A6393" t="str">
        <f>VLOOKUP(C6393,Nomen2!$A$1:$E$34,2,0)</f>
        <v>NORMANDIE</v>
      </c>
      <c r="B6393">
        <f>VLOOKUP(C6393,Nomen2!$A$1:$E$34,3,0)</f>
        <v>0</v>
      </c>
      <c r="C6393">
        <v>28</v>
      </c>
      <c r="D6393" s="132" t="s">
        <v>608</v>
      </c>
      <c r="E6393" s="133">
        <v>4</v>
      </c>
    </row>
    <row r="6394" spans="1:5">
      <c r="A6394" t="str">
        <f>VLOOKUP(C6394,Nomen2!$A$1:$E$34,2,0)</f>
        <v>NORMANDIE</v>
      </c>
      <c r="B6394">
        <f>VLOOKUP(C6394,Nomen2!$A$1:$E$34,3,0)</f>
        <v>0</v>
      </c>
      <c r="C6394">
        <v>28</v>
      </c>
      <c r="D6394" s="132" t="s">
        <v>528</v>
      </c>
      <c r="E6394" s="133">
        <v>4</v>
      </c>
    </row>
    <row r="6395" spans="1:5">
      <c r="A6395" t="str">
        <f>VLOOKUP(C6395,Nomen2!$A$1:$E$34,2,0)</f>
        <v>NORMANDIE</v>
      </c>
      <c r="B6395">
        <f>VLOOKUP(C6395,Nomen2!$A$1:$E$34,3,0)</f>
        <v>0</v>
      </c>
      <c r="C6395">
        <v>28</v>
      </c>
      <c r="D6395" s="132" t="s">
        <v>1074</v>
      </c>
      <c r="E6395" s="133">
        <v>4</v>
      </c>
    </row>
    <row r="6396" spans="1:5">
      <c r="A6396" t="str">
        <f>VLOOKUP(C6396,Nomen2!$A$1:$E$34,2,0)</f>
        <v>NORMANDIE</v>
      </c>
      <c r="B6396">
        <f>VLOOKUP(C6396,Nomen2!$A$1:$E$34,3,0)</f>
        <v>0</v>
      </c>
      <c r="C6396">
        <v>28</v>
      </c>
      <c r="D6396" s="132" t="s">
        <v>388</v>
      </c>
      <c r="E6396" s="133">
        <v>4</v>
      </c>
    </row>
    <row r="6397" spans="1:5">
      <c r="A6397" t="str">
        <f>VLOOKUP(C6397,Nomen2!$A$1:$E$34,2,0)</f>
        <v>NORMANDIE</v>
      </c>
      <c r="B6397">
        <f>VLOOKUP(C6397,Nomen2!$A$1:$E$34,3,0)</f>
        <v>0</v>
      </c>
      <c r="C6397">
        <v>28</v>
      </c>
      <c r="D6397" s="132" t="s">
        <v>356</v>
      </c>
      <c r="E6397" s="133">
        <v>4</v>
      </c>
    </row>
    <row r="6398" spans="1:5">
      <c r="A6398" t="str">
        <f>VLOOKUP(C6398,Nomen2!$A$1:$E$34,2,0)</f>
        <v>NORMANDIE</v>
      </c>
      <c r="B6398">
        <f>VLOOKUP(C6398,Nomen2!$A$1:$E$34,3,0)</f>
        <v>0</v>
      </c>
      <c r="C6398">
        <v>28</v>
      </c>
      <c r="D6398" s="132" t="s">
        <v>462</v>
      </c>
      <c r="E6398" s="133">
        <v>4</v>
      </c>
    </row>
    <row r="6399" spans="1:5">
      <c r="A6399" t="str">
        <f>VLOOKUP(C6399,Nomen2!$A$1:$E$34,2,0)</f>
        <v>NORMANDIE</v>
      </c>
      <c r="B6399">
        <f>VLOOKUP(C6399,Nomen2!$A$1:$E$34,3,0)</f>
        <v>0</v>
      </c>
      <c r="C6399">
        <v>28</v>
      </c>
      <c r="D6399" s="132" t="s">
        <v>335</v>
      </c>
      <c r="E6399" s="133">
        <v>4</v>
      </c>
    </row>
    <row r="6400" spans="1:5">
      <c r="A6400" t="str">
        <f>VLOOKUP(C6400,Nomen2!$A$1:$E$34,2,0)</f>
        <v>NORMANDIE</v>
      </c>
      <c r="B6400">
        <f>VLOOKUP(C6400,Nomen2!$A$1:$E$34,3,0)</f>
        <v>0</v>
      </c>
      <c r="C6400">
        <v>28</v>
      </c>
      <c r="D6400" s="132" t="s">
        <v>544</v>
      </c>
      <c r="E6400" s="133">
        <v>4</v>
      </c>
    </row>
    <row r="6401" spans="1:5">
      <c r="A6401" t="str">
        <f>VLOOKUP(C6401,Nomen2!$A$1:$E$34,2,0)</f>
        <v>NORMANDIE</v>
      </c>
      <c r="B6401">
        <f>VLOOKUP(C6401,Nomen2!$A$1:$E$34,3,0)</f>
        <v>0</v>
      </c>
      <c r="C6401">
        <v>28</v>
      </c>
      <c r="D6401" s="132" t="s">
        <v>336</v>
      </c>
      <c r="E6401" s="133">
        <v>4</v>
      </c>
    </row>
    <row r="6402" spans="1:5">
      <c r="A6402" t="str">
        <f>VLOOKUP(C6402,Nomen2!$A$1:$E$34,2,0)</f>
        <v>NORMANDIE</v>
      </c>
      <c r="B6402">
        <f>VLOOKUP(C6402,Nomen2!$A$1:$E$34,3,0)</f>
        <v>0</v>
      </c>
      <c r="C6402">
        <v>28</v>
      </c>
      <c r="D6402" s="132" t="s">
        <v>548</v>
      </c>
      <c r="E6402" s="133">
        <v>4</v>
      </c>
    </row>
    <row r="6403" spans="1:5">
      <c r="A6403" t="str">
        <f>VLOOKUP(C6403,Nomen2!$A$1:$E$34,2,0)</f>
        <v>NORMANDIE</v>
      </c>
      <c r="B6403">
        <f>VLOOKUP(C6403,Nomen2!$A$1:$E$34,3,0)</f>
        <v>0</v>
      </c>
      <c r="C6403">
        <v>28</v>
      </c>
      <c r="D6403" s="132" t="s">
        <v>419</v>
      </c>
      <c r="E6403" s="133">
        <v>4</v>
      </c>
    </row>
    <row r="6404" spans="1:5">
      <c r="A6404" t="str">
        <f>VLOOKUP(C6404,Nomen2!$A$1:$E$34,2,0)</f>
        <v>NORMANDIE</v>
      </c>
      <c r="B6404">
        <f>VLOOKUP(C6404,Nomen2!$A$1:$E$34,3,0)</f>
        <v>0</v>
      </c>
      <c r="C6404">
        <v>28</v>
      </c>
      <c r="D6404" s="132" t="s">
        <v>569</v>
      </c>
      <c r="E6404" s="133">
        <v>4</v>
      </c>
    </row>
    <row r="6405" spans="1:5">
      <c r="A6405" t="str">
        <f>VLOOKUP(C6405,Nomen2!$A$1:$E$34,2,0)</f>
        <v>NORMANDIE</v>
      </c>
      <c r="B6405">
        <f>VLOOKUP(C6405,Nomen2!$A$1:$E$34,3,0)</f>
        <v>0</v>
      </c>
      <c r="C6405">
        <v>28</v>
      </c>
      <c r="D6405" s="132" t="s">
        <v>613</v>
      </c>
      <c r="E6405" s="133">
        <v>4</v>
      </c>
    </row>
    <row r="6406" spans="1:5">
      <c r="A6406" t="str">
        <f>VLOOKUP(C6406,Nomen2!$A$1:$E$34,2,0)</f>
        <v>NORMANDIE</v>
      </c>
      <c r="B6406">
        <f>VLOOKUP(C6406,Nomen2!$A$1:$E$34,3,0)</f>
        <v>0</v>
      </c>
      <c r="C6406">
        <v>28</v>
      </c>
      <c r="D6406" s="132" t="s">
        <v>423</v>
      </c>
      <c r="E6406" s="133">
        <v>3</v>
      </c>
    </row>
    <row r="6407" spans="1:5">
      <c r="A6407" t="str">
        <f>VLOOKUP(C6407,Nomen2!$A$1:$E$34,2,0)</f>
        <v>NORMANDIE</v>
      </c>
      <c r="B6407">
        <f>VLOOKUP(C6407,Nomen2!$A$1:$E$34,3,0)</f>
        <v>0</v>
      </c>
      <c r="C6407">
        <v>28</v>
      </c>
      <c r="D6407" s="132" t="s">
        <v>364</v>
      </c>
      <c r="E6407" s="133">
        <v>3</v>
      </c>
    </row>
    <row r="6408" spans="1:5">
      <c r="A6408" t="str">
        <f>VLOOKUP(C6408,Nomen2!$A$1:$E$34,2,0)</f>
        <v>NORMANDIE</v>
      </c>
      <c r="B6408">
        <f>VLOOKUP(C6408,Nomen2!$A$1:$E$34,3,0)</f>
        <v>0</v>
      </c>
      <c r="C6408">
        <v>28</v>
      </c>
      <c r="D6408" s="132" t="s">
        <v>477</v>
      </c>
      <c r="E6408" s="133">
        <v>3</v>
      </c>
    </row>
    <row r="6409" spans="1:5">
      <c r="A6409" t="str">
        <f>VLOOKUP(C6409,Nomen2!$A$1:$E$34,2,0)</f>
        <v>NORMANDIE</v>
      </c>
      <c r="B6409">
        <f>VLOOKUP(C6409,Nomen2!$A$1:$E$34,3,0)</f>
        <v>0</v>
      </c>
      <c r="C6409">
        <v>28</v>
      </c>
      <c r="D6409" s="132" t="s">
        <v>629</v>
      </c>
      <c r="E6409" s="133">
        <v>3</v>
      </c>
    </row>
    <row r="6410" spans="1:5">
      <c r="A6410" t="str">
        <f>VLOOKUP(C6410,Nomen2!$A$1:$E$34,2,0)</f>
        <v>NORMANDIE</v>
      </c>
      <c r="B6410">
        <f>VLOOKUP(C6410,Nomen2!$A$1:$E$34,3,0)</f>
        <v>0</v>
      </c>
      <c r="C6410">
        <v>28</v>
      </c>
      <c r="D6410" s="132" t="s">
        <v>398</v>
      </c>
      <c r="E6410" s="133">
        <v>3</v>
      </c>
    </row>
    <row r="6411" spans="1:5">
      <c r="A6411" t="str">
        <f>VLOOKUP(C6411,Nomen2!$A$1:$E$34,2,0)</f>
        <v>NORMANDIE</v>
      </c>
      <c r="B6411">
        <f>VLOOKUP(C6411,Nomen2!$A$1:$E$34,3,0)</f>
        <v>0</v>
      </c>
      <c r="C6411">
        <v>28</v>
      </c>
      <c r="D6411" s="132" t="s">
        <v>431</v>
      </c>
      <c r="E6411" s="133">
        <v>3</v>
      </c>
    </row>
    <row r="6412" spans="1:5">
      <c r="A6412" t="str">
        <f>VLOOKUP(C6412,Nomen2!$A$1:$E$34,2,0)</f>
        <v>NORMANDIE</v>
      </c>
      <c r="B6412">
        <f>VLOOKUP(C6412,Nomen2!$A$1:$E$34,3,0)</f>
        <v>0</v>
      </c>
      <c r="C6412">
        <v>28</v>
      </c>
      <c r="D6412" s="132" t="s">
        <v>653</v>
      </c>
      <c r="E6412" s="133">
        <v>3</v>
      </c>
    </row>
    <row r="6413" spans="1:5">
      <c r="A6413" t="str">
        <f>VLOOKUP(C6413,Nomen2!$A$1:$E$34,2,0)</f>
        <v>NORMANDIE</v>
      </c>
      <c r="B6413">
        <f>VLOOKUP(C6413,Nomen2!$A$1:$E$34,3,0)</f>
        <v>0</v>
      </c>
      <c r="C6413">
        <v>28</v>
      </c>
      <c r="D6413" s="132" t="s">
        <v>490</v>
      </c>
      <c r="E6413" s="133">
        <v>3</v>
      </c>
    </row>
    <row r="6414" spans="1:5">
      <c r="A6414" t="str">
        <f>VLOOKUP(C6414,Nomen2!$A$1:$E$34,2,0)</f>
        <v>NORMANDIE</v>
      </c>
      <c r="B6414">
        <f>VLOOKUP(C6414,Nomen2!$A$1:$E$34,3,0)</f>
        <v>0</v>
      </c>
      <c r="C6414">
        <v>28</v>
      </c>
      <c r="D6414" s="132" t="s">
        <v>492</v>
      </c>
      <c r="E6414" s="133">
        <v>3</v>
      </c>
    </row>
    <row r="6415" spans="1:5">
      <c r="A6415" t="str">
        <f>VLOOKUP(C6415,Nomen2!$A$1:$E$34,2,0)</f>
        <v>NORMANDIE</v>
      </c>
      <c r="B6415">
        <f>VLOOKUP(C6415,Nomen2!$A$1:$E$34,3,0)</f>
        <v>0</v>
      </c>
      <c r="C6415">
        <v>28</v>
      </c>
      <c r="D6415" s="132" t="s">
        <v>643</v>
      </c>
      <c r="E6415" s="133">
        <v>3</v>
      </c>
    </row>
    <row r="6416" spans="1:5">
      <c r="A6416" t="str">
        <f>VLOOKUP(C6416,Nomen2!$A$1:$E$34,2,0)</f>
        <v>NORMANDIE</v>
      </c>
      <c r="B6416">
        <f>VLOOKUP(C6416,Nomen2!$A$1:$E$34,3,0)</f>
        <v>0</v>
      </c>
      <c r="C6416">
        <v>28</v>
      </c>
      <c r="D6416" s="132" t="s">
        <v>594</v>
      </c>
      <c r="E6416" s="133">
        <v>3</v>
      </c>
    </row>
    <row r="6417" spans="1:5">
      <c r="A6417" t="str">
        <f>VLOOKUP(C6417,Nomen2!$A$1:$E$34,2,0)</f>
        <v>NORMANDIE</v>
      </c>
      <c r="B6417">
        <f>VLOOKUP(C6417,Nomen2!$A$1:$E$34,3,0)</f>
        <v>0</v>
      </c>
      <c r="C6417">
        <v>28</v>
      </c>
      <c r="D6417" s="132" t="s">
        <v>506</v>
      </c>
      <c r="E6417" s="133">
        <v>3</v>
      </c>
    </row>
    <row r="6418" spans="1:5">
      <c r="A6418" t="str">
        <f>VLOOKUP(C6418,Nomen2!$A$1:$E$34,2,0)</f>
        <v>NORMANDIE</v>
      </c>
      <c r="B6418">
        <f>VLOOKUP(C6418,Nomen2!$A$1:$E$34,3,0)</f>
        <v>0</v>
      </c>
      <c r="C6418">
        <v>28</v>
      </c>
      <c r="D6418" s="132" t="s">
        <v>406</v>
      </c>
      <c r="E6418" s="133">
        <v>3</v>
      </c>
    </row>
    <row r="6419" spans="1:5">
      <c r="A6419" t="str">
        <f>VLOOKUP(C6419,Nomen2!$A$1:$E$34,2,0)</f>
        <v>NORMANDIE</v>
      </c>
      <c r="B6419">
        <f>VLOOKUP(C6419,Nomen2!$A$1:$E$34,3,0)</f>
        <v>0</v>
      </c>
      <c r="C6419">
        <v>28</v>
      </c>
      <c r="D6419" s="132" t="s">
        <v>586</v>
      </c>
      <c r="E6419" s="133">
        <v>3</v>
      </c>
    </row>
    <row r="6420" spans="1:5">
      <c r="A6420" t="str">
        <f>VLOOKUP(C6420,Nomen2!$A$1:$E$34,2,0)</f>
        <v>NORMANDIE</v>
      </c>
      <c r="B6420">
        <f>VLOOKUP(C6420,Nomen2!$A$1:$E$34,3,0)</f>
        <v>0</v>
      </c>
      <c r="C6420">
        <v>28</v>
      </c>
      <c r="D6420" s="132" t="s">
        <v>605</v>
      </c>
      <c r="E6420" s="133">
        <v>3</v>
      </c>
    </row>
    <row r="6421" spans="1:5">
      <c r="A6421" t="str">
        <f>VLOOKUP(C6421,Nomen2!$A$1:$E$34,2,0)</f>
        <v>NORMANDIE</v>
      </c>
      <c r="B6421">
        <f>VLOOKUP(C6421,Nomen2!$A$1:$E$34,3,0)</f>
        <v>0</v>
      </c>
      <c r="C6421">
        <v>28</v>
      </c>
      <c r="D6421" s="132" t="s">
        <v>606</v>
      </c>
      <c r="E6421" s="133">
        <v>3</v>
      </c>
    </row>
    <row r="6422" spans="1:5">
      <c r="A6422" t="str">
        <f>VLOOKUP(C6422,Nomen2!$A$1:$E$34,2,0)</f>
        <v>NORMANDIE</v>
      </c>
      <c r="B6422">
        <f>VLOOKUP(C6422,Nomen2!$A$1:$E$34,3,0)</f>
        <v>0</v>
      </c>
      <c r="C6422">
        <v>28</v>
      </c>
      <c r="D6422" s="132" t="s">
        <v>658</v>
      </c>
      <c r="E6422" s="133">
        <v>3</v>
      </c>
    </row>
    <row r="6423" spans="1:5">
      <c r="A6423" t="str">
        <f>VLOOKUP(C6423,Nomen2!$A$1:$E$34,2,0)</f>
        <v>NORMANDIE</v>
      </c>
      <c r="B6423">
        <f>VLOOKUP(C6423,Nomen2!$A$1:$E$34,3,0)</f>
        <v>0</v>
      </c>
      <c r="C6423">
        <v>28</v>
      </c>
      <c r="D6423" s="132" t="s">
        <v>519</v>
      </c>
      <c r="E6423" s="133">
        <v>3</v>
      </c>
    </row>
    <row r="6424" spans="1:5">
      <c r="A6424" t="str">
        <f>VLOOKUP(C6424,Nomen2!$A$1:$E$34,2,0)</f>
        <v>NORMANDIE</v>
      </c>
      <c r="B6424">
        <f>VLOOKUP(C6424,Nomen2!$A$1:$E$34,3,0)</f>
        <v>0</v>
      </c>
      <c r="C6424">
        <v>28</v>
      </c>
      <c r="D6424" s="132" t="s">
        <v>565</v>
      </c>
      <c r="E6424" s="133">
        <v>3</v>
      </c>
    </row>
    <row r="6425" spans="1:5">
      <c r="A6425" t="str">
        <f>VLOOKUP(C6425,Nomen2!$A$1:$E$34,2,0)</f>
        <v>NORMANDIE</v>
      </c>
      <c r="B6425">
        <f>VLOOKUP(C6425,Nomen2!$A$1:$E$34,3,0)</f>
        <v>0</v>
      </c>
      <c r="C6425">
        <v>28</v>
      </c>
      <c r="D6425" s="132" t="s">
        <v>657</v>
      </c>
      <c r="E6425" s="133">
        <v>3</v>
      </c>
    </row>
    <row r="6426" spans="1:5">
      <c r="A6426" t="str">
        <f>VLOOKUP(C6426,Nomen2!$A$1:$E$34,2,0)</f>
        <v>NORMANDIE</v>
      </c>
      <c r="B6426">
        <f>VLOOKUP(C6426,Nomen2!$A$1:$E$34,3,0)</f>
        <v>0</v>
      </c>
      <c r="C6426">
        <v>28</v>
      </c>
      <c r="D6426" s="132" t="s">
        <v>459</v>
      </c>
      <c r="E6426" s="133">
        <v>3</v>
      </c>
    </row>
    <row r="6427" spans="1:5">
      <c r="A6427" t="str">
        <f>VLOOKUP(C6427,Nomen2!$A$1:$E$34,2,0)</f>
        <v>NORMANDIE</v>
      </c>
      <c r="B6427">
        <f>VLOOKUP(C6427,Nomen2!$A$1:$E$34,3,0)</f>
        <v>0</v>
      </c>
      <c r="C6427">
        <v>28</v>
      </c>
      <c r="D6427" s="132" t="s">
        <v>539</v>
      </c>
      <c r="E6427" s="133">
        <v>3</v>
      </c>
    </row>
    <row r="6428" spans="1:5">
      <c r="A6428" t="str">
        <f>VLOOKUP(C6428,Nomen2!$A$1:$E$34,2,0)</f>
        <v>NORMANDIE</v>
      </c>
      <c r="B6428">
        <f>VLOOKUP(C6428,Nomen2!$A$1:$E$34,3,0)</f>
        <v>0</v>
      </c>
      <c r="C6428">
        <v>28</v>
      </c>
      <c r="D6428" s="132" t="s">
        <v>309</v>
      </c>
      <c r="E6428" s="133">
        <v>3</v>
      </c>
    </row>
    <row r="6429" spans="1:5">
      <c r="A6429" t="str">
        <f>VLOOKUP(C6429,Nomen2!$A$1:$E$34,2,0)</f>
        <v>NORMANDIE</v>
      </c>
      <c r="B6429">
        <f>VLOOKUP(C6429,Nomen2!$A$1:$E$34,3,0)</f>
        <v>0</v>
      </c>
      <c r="C6429">
        <v>28</v>
      </c>
      <c r="D6429" s="132" t="s">
        <v>414</v>
      </c>
      <c r="E6429" s="133">
        <v>3</v>
      </c>
    </row>
    <row r="6430" spans="1:5">
      <c r="A6430" t="str">
        <f>VLOOKUP(C6430,Nomen2!$A$1:$E$34,2,0)</f>
        <v>NORMANDIE</v>
      </c>
      <c r="B6430">
        <f>VLOOKUP(C6430,Nomen2!$A$1:$E$34,3,0)</f>
        <v>0</v>
      </c>
      <c r="C6430">
        <v>28</v>
      </c>
      <c r="D6430" s="132" t="s">
        <v>415</v>
      </c>
      <c r="E6430" s="133">
        <v>3</v>
      </c>
    </row>
    <row r="6431" spans="1:5">
      <c r="A6431" t="str">
        <f>VLOOKUP(C6431,Nomen2!$A$1:$E$34,2,0)</f>
        <v>NORMANDIE</v>
      </c>
      <c r="B6431">
        <f>VLOOKUP(C6431,Nomen2!$A$1:$E$34,3,0)</f>
        <v>0</v>
      </c>
      <c r="C6431">
        <v>28</v>
      </c>
      <c r="D6431" s="132" t="s">
        <v>547</v>
      </c>
      <c r="E6431" s="133">
        <v>3</v>
      </c>
    </row>
    <row r="6432" spans="1:5">
      <c r="A6432" t="str">
        <f>VLOOKUP(C6432,Nomen2!$A$1:$E$34,2,0)</f>
        <v>NORMANDIE</v>
      </c>
      <c r="B6432">
        <f>VLOOKUP(C6432,Nomen2!$A$1:$E$34,3,0)</f>
        <v>0</v>
      </c>
      <c r="C6432">
        <v>28</v>
      </c>
      <c r="D6432" s="132" t="s">
        <v>568</v>
      </c>
      <c r="E6432" s="133">
        <v>3</v>
      </c>
    </row>
    <row r="6433" spans="1:5">
      <c r="A6433" t="str">
        <f>VLOOKUP(C6433,Nomen2!$A$1:$E$34,2,0)</f>
        <v>NORMANDIE</v>
      </c>
      <c r="B6433">
        <f>VLOOKUP(C6433,Nomen2!$A$1:$E$34,3,0)</f>
        <v>0</v>
      </c>
      <c r="C6433">
        <v>28</v>
      </c>
      <c r="D6433" s="132" t="s">
        <v>471</v>
      </c>
      <c r="E6433" s="133">
        <v>3</v>
      </c>
    </row>
    <row r="6434" spans="1:5">
      <c r="A6434" t="str">
        <f>VLOOKUP(C6434,Nomen2!$A$1:$E$34,2,0)</f>
        <v>NORMANDIE</v>
      </c>
      <c r="B6434">
        <f>VLOOKUP(C6434,Nomen2!$A$1:$E$34,3,0)</f>
        <v>0</v>
      </c>
      <c r="C6434">
        <v>28</v>
      </c>
      <c r="D6434" s="132" t="s">
        <v>555</v>
      </c>
      <c r="E6434" s="133">
        <v>3</v>
      </c>
    </row>
    <row r="6435" spans="1:5">
      <c r="A6435" t="str">
        <f>VLOOKUP(C6435,Nomen2!$A$1:$E$34,2,0)</f>
        <v>NORMANDIE</v>
      </c>
      <c r="B6435">
        <f>VLOOKUP(C6435,Nomen2!$A$1:$E$34,3,0)</f>
        <v>0</v>
      </c>
      <c r="C6435">
        <v>28</v>
      </c>
      <c r="D6435" s="132" t="s">
        <v>558</v>
      </c>
      <c r="E6435" s="133">
        <v>3</v>
      </c>
    </row>
    <row r="6436" spans="1:5">
      <c r="A6436" t="str">
        <f>VLOOKUP(C6436,Nomen2!$A$1:$E$34,2,0)</f>
        <v>NORMANDIE</v>
      </c>
      <c r="B6436">
        <f>VLOOKUP(C6436,Nomen2!$A$1:$E$34,3,0)</f>
        <v>0</v>
      </c>
      <c r="C6436">
        <v>28</v>
      </c>
      <c r="D6436" s="132" t="s">
        <v>614</v>
      </c>
      <c r="E6436" s="133">
        <v>2</v>
      </c>
    </row>
    <row r="6437" spans="1:5">
      <c r="A6437" t="str">
        <f>VLOOKUP(C6437,Nomen2!$A$1:$E$34,2,0)</f>
        <v>NORMANDIE</v>
      </c>
      <c r="B6437">
        <f>VLOOKUP(C6437,Nomen2!$A$1:$E$34,3,0)</f>
        <v>0</v>
      </c>
      <c r="C6437">
        <v>28</v>
      </c>
      <c r="D6437" s="132" t="s">
        <v>482</v>
      </c>
      <c r="E6437" s="133">
        <v>2</v>
      </c>
    </row>
    <row r="6438" spans="1:5">
      <c r="A6438" t="str">
        <f>VLOOKUP(C6438,Nomen2!$A$1:$E$34,2,0)</f>
        <v>NORMANDIE</v>
      </c>
      <c r="B6438">
        <f>VLOOKUP(C6438,Nomen2!$A$1:$E$34,3,0)</f>
        <v>0</v>
      </c>
      <c r="C6438">
        <v>28</v>
      </c>
      <c r="D6438" s="132" t="s">
        <v>728</v>
      </c>
      <c r="E6438" s="133">
        <v>2</v>
      </c>
    </row>
    <row r="6439" spans="1:5">
      <c r="A6439" t="str">
        <f>VLOOKUP(C6439,Nomen2!$A$1:$E$34,2,0)</f>
        <v>NORMANDIE</v>
      </c>
      <c r="B6439">
        <f>VLOOKUP(C6439,Nomen2!$A$1:$E$34,3,0)</f>
        <v>0</v>
      </c>
      <c r="C6439">
        <v>28</v>
      </c>
      <c r="D6439" s="132" t="s">
        <v>627</v>
      </c>
      <c r="E6439" s="133">
        <v>2</v>
      </c>
    </row>
    <row r="6440" spans="1:5">
      <c r="A6440" t="str">
        <f>VLOOKUP(C6440,Nomen2!$A$1:$E$34,2,0)</f>
        <v>NORMANDIE</v>
      </c>
      <c r="B6440">
        <f>VLOOKUP(C6440,Nomen2!$A$1:$E$34,3,0)</f>
        <v>0</v>
      </c>
      <c r="C6440">
        <v>28</v>
      </c>
      <c r="D6440" s="132" t="s">
        <v>489</v>
      </c>
      <c r="E6440" s="133">
        <v>2</v>
      </c>
    </row>
    <row r="6441" spans="1:5">
      <c r="A6441" t="str">
        <f>VLOOKUP(C6441,Nomen2!$A$1:$E$34,2,0)</f>
        <v>NORMANDIE</v>
      </c>
      <c r="B6441">
        <f>VLOOKUP(C6441,Nomen2!$A$1:$E$34,3,0)</f>
        <v>0</v>
      </c>
      <c r="C6441">
        <v>28</v>
      </c>
      <c r="D6441" s="132" t="s">
        <v>494</v>
      </c>
      <c r="E6441" s="133">
        <v>2</v>
      </c>
    </row>
    <row r="6442" spans="1:5">
      <c r="A6442" t="str">
        <f>VLOOKUP(C6442,Nomen2!$A$1:$E$34,2,0)</f>
        <v>NORMANDIE</v>
      </c>
      <c r="B6442">
        <f>VLOOKUP(C6442,Nomen2!$A$1:$E$34,3,0)</f>
        <v>0</v>
      </c>
      <c r="C6442">
        <v>28</v>
      </c>
      <c r="D6442" s="132" t="s">
        <v>499</v>
      </c>
      <c r="E6442" s="133">
        <v>2</v>
      </c>
    </row>
    <row r="6443" spans="1:5">
      <c r="A6443" t="str">
        <f>VLOOKUP(C6443,Nomen2!$A$1:$E$34,2,0)</f>
        <v>NORMANDIE</v>
      </c>
      <c r="B6443">
        <f>VLOOKUP(C6443,Nomen2!$A$1:$E$34,3,0)</f>
        <v>0</v>
      </c>
      <c r="C6443">
        <v>28</v>
      </c>
      <c r="D6443" s="132" t="s">
        <v>438</v>
      </c>
      <c r="E6443" s="133">
        <v>2</v>
      </c>
    </row>
    <row r="6444" spans="1:5">
      <c r="A6444" t="str">
        <f>VLOOKUP(C6444,Nomen2!$A$1:$E$34,2,0)</f>
        <v>NORMANDIE</v>
      </c>
      <c r="B6444">
        <f>VLOOKUP(C6444,Nomen2!$A$1:$E$34,3,0)</f>
        <v>0</v>
      </c>
      <c r="C6444">
        <v>28</v>
      </c>
      <c r="D6444" s="132" t="s">
        <v>585</v>
      </c>
      <c r="E6444" s="133">
        <v>2</v>
      </c>
    </row>
    <row r="6445" spans="1:5">
      <c r="A6445" t="str">
        <f>VLOOKUP(C6445,Nomen2!$A$1:$E$34,2,0)</f>
        <v>NORMANDIE</v>
      </c>
      <c r="B6445">
        <f>VLOOKUP(C6445,Nomen2!$A$1:$E$34,3,0)</f>
        <v>0</v>
      </c>
      <c r="C6445">
        <v>28</v>
      </c>
      <c r="D6445" s="132" t="s">
        <v>507</v>
      </c>
      <c r="E6445" s="133">
        <v>2</v>
      </c>
    </row>
    <row r="6446" spans="1:5">
      <c r="A6446" t="str">
        <f>VLOOKUP(C6446,Nomen2!$A$1:$E$34,2,0)</f>
        <v>NORMANDIE</v>
      </c>
      <c r="B6446">
        <f>VLOOKUP(C6446,Nomen2!$A$1:$E$34,3,0)</f>
        <v>0</v>
      </c>
      <c r="C6446">
        <v>28</v>
      </c>
      <c r="D6446" s="132" t="s">
        <v>508</v>
      </c>
      <c r="E6446" s="133">
        <v>2</v>
      </c>
    </row>
    <row r="6447" spans="1:5">
      <c r="A6447" t="str">
        <f>VLOOKUP(C6447,Nomen2!$A$1:$E$34,2,0)</f>
        <v>NORMANDIE</v>
      </c>
      <c r="B6447">
        <f>VLOOKUP(C6447,Nomen2!$A$1:$E$34,3,0)</f>
        <v>0</v>
      </c>
      <c r="C6447">
        <v>28</v>
      </c>
      <c r="D6447" s="132" t="s">
        <v>509</v>
      </c>
      <c r="E6447" s="133">
        <v>2</v>
      </c>
    </row>
    <row r="6448" spans="1:5">
      <c r="A6448" t="str">
        <f>VLOOKUP(C6448,Nomen2!$A$1:$E$34,2,0)</f>
        <v>NORMANDIE</v>
      </c>
      <c r="B6448">
        <f>VLOOKUP(C6448,Nomen2!$A$1:$E$34,3,0)</f>
        <v>0</v>
      </c>
      <c r="C6448">
        <v>28</v>
      </c>
      <c r="D6448" s="132" t="s">
        <v>510</v>
      </c>
      <c r="E6448" s="133">
        <v>2</v>
      </c>
    </row>
    <row r="6449" spans="1:5">
      <c r="A6449" t="str">
        <f>VLOOKUP(C6449,Nomen2!$A$1:$E$34,2,0)</f>
        <v>NORMANDIE</v>
      </c>
      <c r="B6449">
        <f>VLOOKUP(C6449,Nomen2!$A$1:$E$34,3,0)</f>
        <v>0</v>
      </c>
      <c r="C6449">
        <v>28</v>
      </c>
      <c r="D6449" s="132" t="s">
        <v>443</v>
      </c>
      <c r="E6449" s="133">
        <v>2</v>
      </c>
    </row>
    <row r="6450" spans="1:5">
      <c r="A6450" t="str">
        <f>VLOOKUP(C6450,Nomen2!$A$1:$E$34,2,0)</f>
        <v>NORMANDIE</v>
      </c>
      <c r="B6450">
        <f>VLOOKUP(C6450,Nomen2!$A$1:$E$34,3,0)</f>
        <v>0</v>
      </c>
      <c r="C6450">
        <v>28</v>
      </c>
      <c r="D6450" s="132" t="s">
        <v>638</v>
      </c>
      <c r="E6450" s="133">
        <v>2</v>
      </c>
    </row>
    <row r="6451" spans="1:5">
      <c r="A6451" t="str">
        <f>VLOOKUP(C6451,Nomen2!$A$1:$E$34,2,0)</f>
        <v>NORMANDIE</v>
      </c>
      <c r="B6451">
        <f>VLOOKUP(C6451,Nomen2!$A$1:$E$34,3,0)</f>
        <v>0</v>
      </c>
      <c r="C6451">
        <v>28</v>
      </c>
      <c r="D6451" s="132" t="s">
        <v>648</v>
      </c>
      <c r="E6451" s="133">
        <v>2</v>
      </c>
    </row>
    <row r="6452" spans="1:5">
      <c r="A6452" t="str">
        <f>VLOOKUP(C6452,Nomen2!$A$1:$E$34,2,0)</f>
        <v>NORMANDIE</v>
      </c>
      <c r="B6452">
        <f>VLOOKUP(C6452,Nomen2!$A$1:$E$34,3,0)</f>
        <v>0</v>
      </c>
      <c r="C6452">
        <v>28</v>
      </c>
      <c r="D6452" s="132" t="s">
        <v>516</v>
      </c>
      <c r="E6452" s="133">
        <v>2</v>
      </c>
    </row>
    <row r="6453" spans="1:5">
      <c r="A6453" t="str">
        <f>VLOOKUP(C6453,Nomen2!$A$1:$E$34,2,0)</f>
        <v>NORMANDIE</v>
      </c>
      <c r="B6453">
        <f>VLOOKUP(C6453,Nomen2!$A$1:$E$34,3,0)</f>
        <v>0</v>
      </c>
      <c r="C6453">
        <v>28</v>
      </c>
      <c r="D6453" s="132" t="s">
        <v>579</v>
      </c>
      <c r="E6453" s="133">
        <v>2</v>
      </c>
    </row>
    <row r="6454" spans="1:5">
      <c r="A6454" t="str">
        <f>VLOOKUP(C6454,Nomen2!$A$1:$E$34,2,0)</f>
        <v>NORMANDIE</v>
      </c>
      <c r="B6454">
        <f>VLOOKUP(C6454,Nomen2!$A$1:$E$34,3,0)</f>
        <v>0</v>
      </c>
      <c r="C6454">
        <v>28</v>
      </c>
      <c r="D6454" s="132" t="s">
        <v>655</v>
      </c>
      <c r="E6454" s="133">
        <v>2</v>
      </c>
    </row>
    <row r="6455" spans="1:5">
      <c r="A6455" t="str">
        <f>VLOOKUP(C6455,Nomen2!$A$1:$E$34,2,0)</f>
        <v>NORMANDIE</v>
      </c>
      <c r="B6455">
        <f>VLOOKUP(C6455,Nomen2!$A$1:$E$34,3,0)</f>
        <v>0</v>
      </c>
      <c r="C6455">
        <v>28</v>
      </c>
      <c r="D6455" s="132" t="s">
        <v>580</v>
      </c>
      <c r="E6455" s="133">
        <v>2</v>
      </c>
    </row>
    <row r="6456" spans="1:5">
      <c r="A6456" t="str">
        <f>VLOOKUP(C6456,Nomen2!$A$1:$E$34,2,0)</f>
        <v>NORMANDIE</v>
      </c>
      <c r="B6456">
        <f>VLOOKUP(C6456,Nomen2!$A$1:$E$34,3,0)</f>
        <v>0</v>
      </c>
      <c r="C6456">
        <v>28</v>
      </c>
      <c r="D6456" s="132" t="s">
        <v>645</v>
      </c>
      <c r="E6456" s="133">
        <v>2</v>
      </c>
    </row>
    <row r="6457" spans="1:5">
      <c r="A6457" t="str">
        <f>VLOOKUP(C6457,Nomen2!$A$1:$E$34,2,0)</f>
        <v>NORMANDIE</v>
      </c>
      <c r="B6457">
        <f>VLOOKUP(C6457,Nomen2!$A$1:$E$34,3,0)</f>
        <v>0</v>
      </c>
      <c r="C6457">
        <v>28</v>
      </c>
      <c r="D6457" s="132" t="s">
        <v>521</v>
      </c>
      <c r="E6457" s="133">
        <v>2</v>
      </c>
    </row>
    <row r="6458" spans="1:5">
      <c r="A6458" t="str">
        <f>VLOOKUP(C6458,Nomen2!$A$1:$E$34,2,0)</f>
        <v>NORMANDIE</v>
      </c>
      <c r="B6458">
        <f>VLOOKUP(C6458,Nomen2!$A$1:$E$34,3,0)</f>
        <v>0</v>
      </c>
      <c r="C6458">
        <v>28</v>
      </c>
      <c r="D6458" s="132" t="s">
        <v>588</v>
      </c>
      <c r="E6458" s="133">
        <v>2</v>
      </c>
    </row>
    <row r="6459" spans="1:5">
      <c r="A6459" t="str">
        <f>VLOOKUP(C6459,Nomen2!$A$1:$E$34,2,0)</f>
        <v>NORMANDIE</v>
      </c>
      <c r="B6459">
        <f>VLOOKUP(C6459,Nomen2!$A$1:$E$34,3,0)</f>
        <v>0</v>
      </c>
      <c r="C6459">
        <v>28</v>
      </c>
      <c r="D6459" s="132" t="s">
        <v>639</v>
      </c>
      <c r="E6459" s="133">
        <v>2</v>
      </c>
    </row>
    <row r="6460" spans="1:5">
      <c r="A6460" t="str">
        <f>VLOOKUP(C6460,Nomen2!$A$1:$E$34,2,0)</f>
        <v>NORMANDIE</v>
      </c>
      <c r="B6460">
        <f>VLOOKUP(C6460,Nomen2!$A$1:$E$34,3,0)</f>
        <v>0</v>
      </c>
      <c r="C6460">
        <v>28</v>
      </c>
      <c r="D6460" s="132" t="s">
        <v>523</v>
      </c>
      <c r="E6460" s="133">
        <v>2</v>
      </c>
    </row>
    <row r="6461" spans="1:5">
      <c r="A6461" t="str">
        <f>VLOOKUP(C6461,Nomen2!$A$1:$E$34,2,0)</f>
        <v>NORMANDIE</v>
      </c>
      <c r="B6461">
        <f>VLOOKUP(C6461,Nomen2!$A$1:$E$34,3,0)</f>
        <v>0</v>
      </c>
      <c r="C6461">
        <v>28</v>
      </c>
      <c r="D6461" s="132" t="s">
        <v>453</v>
      </c>
      <c r="E6461" s="133">
        <v>2</v>
      </c>
    </row>
    <row r="6462" spans="1:5">
      <c r="A6462" t="str">
        <f>VLOOKUP(C6462,Nomen2!$A$1:$E$34,2,0)</f>
        <v>NORMANDIE</v>
      </c>
      <c r="B6462">
        <f>VLOOKUP(C6462,Nomen2!$A$1:$E$34,3,0)</f>
        <v>0</v>
      </c>
      <c r="C6462">
        <v>28</v>
      </c>
      <c r="D6462" s="132" t="s">
        <v>610</v>
      </c>
      <c r="E6462" s="133">
        <v>2</v>
      </c>
    </row>
    <row r="6463" spans="1:5">
      <c r="A6463" t="str">
        <f>VLOOKUP(C6463,Nomen2!$A$1:$E$34,2,0)</f>
        <v>NORMANDIE</v>
      </c>
      <c r="B6463">
        <f>VLOOKUP(C6463,Nomen2!$A$1:$E$34,3,0)</f>
        <v>0</v>
      </c>
      <c r="C6463">
        <v>28</v>
      </c>
      <c r="D6463" s="132" t="s">
        <v>581</v>
      </c>
      <c r="E6463" s="133">
        <v>2</v>
      </c>
    </row>
    <row r="6464" spans="1:5">
      <c r="A6464" t="str">
        <f>VLOOKUP(C6464,Nomen2!$A$1:$E$34,2,0)</f>
        <v>NORMANDIE</v>
      </c>
      <c r="B6464">
        <f>VLOOKUP(C6464,Nomen2!$A$1:$E$34,3,0)</f>
        <v>0</v>
      </c>
      <c r="C6464">
        <v>28</v>
      </c>
      <c r="D6464" s="132" t="s">
        <v>457</v>
      </c>
      <c r="E6464" s="133">
        <v>2</v>
      </c>
    </row>
    <row r="6465" spans="1:5">
      <c r="A6465" t="str">
        <f>VLOOKUP(C6465,Nomen2!$A$1:$E$34,2,0)</f>
        <v>NORMANDIE</v>
      </c>
      <c r="B6465">
        <f>VLOOKUP(C6465,Nomen2!$A$1:$E$34,3,0)</f>
        <v>0</v>
      </c>
      <c r="C6465">
        <v>28</v>
      </c>
      <c r="D6465" s="132" t="s">
        <v>1042</v>
      </c>
      <c r="E6465" s="133">
        <v>2</v>
      </c>
    </row>
    <row r="6466" spans="1:5">
      <c r="A6466" t="str">
        <f>VLOOKUP(C6466,Nomen2!$A$1:$E$34,2,0)</f>
        <v>NORMANDIE</v>
      </c>
      <c r="B6466">
        <f>VLOOKUP(C6466,Nomen2!$A$1:$E$34,3,0)</f>
        <v>0</v>
      </c>
      <c r="C6466">
        <v>28</v>
      </c>
      <c r="D6466" s="132" t="s">
        <v>1044</v>
      </c>
      <c r="E6466" s="133">
        <v>2</v>
      </c>
    </row>
    <row r="6467" spans="1:5">
      <c r="A6467" t="str">
        <f>VLOOKUP(C6467,Nomen2!$A$1:$E$34,2,0)</f>
        <v>NORMANDIE</v>
      </c>
      <c r="B6467">
        <f>VLOOKUP(C6467,Nomen2!$A$1:$E$34,3,0)</f>
        <v>0</v>
      </c>
      <c r="C6467">
        <v>28</v>
      </c>
      <c r="D6467" s="132" t="s">
        <v>646</v>
      </c>
      <c r="E6467" s="133">
        <v>2</v>
      </c>
    </row>
    <row r="6468" spans="1:5">
      <c r="A6468" t="str">
        <f>VLOOKUP(C6468,Nomen2!$A$1:$E$34,2,0)</f>
        <v>NORMANDIE</v>
      </c>
      <c r="B6468">
        <f>VLOOKUP(C6468,Nomen2!$A$1:$E$34,3,0)</f>
        <v>0</v>
      </c>
      <c r="C6468">
        <v>28</v>
      </c>
      <c r="D6468" s="132" t="s">
        <v>535</v>
      </c>
      <c r="E6468" s="133">
        <v>2</v>
      </c>
    </row>
    <row r="6469" spans="1:5">
      <c r="A6469" t="str">
        <f>VLOOKUP(C6469,Nomen2!$A$1:$E$34,2,0)</f>
        <v>NORMANDIE</v>
      </c>
      <c r="B6469">
        <f>VLOOKUP(C6469,Nomen2!$A$1:$E$34,3,0)</f>
        <v>0</v>
      </c>
      <c r="C6469">
        <v>28</v>
      </c>
      <c r="D6469" s="132" t="s">
        <v>536</v>
      </c>
      <c r="E6469" s="133">
        <v>2</v>
      </c>
    </row>
    <row r="6470" spans="1:5">
      <c r="A6470" t="str">
        <f>VLOOKUP(C6470,Nomen2!$A$1:$E$34,2,0)</f>
        <v>NORMANDIE</v>
      </c>
      <c r="B6470">
        <f>VLOOKUP(C6470,Nomen2!$A$1:$E$34,3,0)</f>
        <v>0</v>
      </c>
      <c r="C6470">
        <v>28</v>
      </c>
      <c r="D6470" s="132" t="s">
        <v>540</v>
      </c>
      <c r="E6470" s="133">
        <v>2</v>
      </c>
    </row>
    <row r="6471" spans="1:5">
      <c r="A6471" t="str">
        <f>VLOOKUP(C6471,Nomen2!$A$1:$E$34,2,0)</f>
        <v>NORMANDIE</v>
      </c>
      <c r="B6471">
        <f>VLOOKUP(C6471,Nomen2!$A$1:$E$34,3,0)</f>
        <v>0</v>
      </c>
      <c r="C6471">
        <v>28</v>
      </c>
      <c r="D6471" s="132" t="s">
        <v>541</v>
      </c>
      <c r="E6471" s="133">
        <v>2</v>
      </c>
    </row>
    <row r="6472" spans="1:5">
      <c r="A6472" t="str">
        <f>VLOOKUP(C6472,Nomen2!$A$1:$E$34,2,0)</f>
        <v>NORMANDIE</v>
      </c>
      <c r="B6472">
        <f>VLOOKUP(C6472,Nomen2!$A$1:$E$34,3,0)</f>
        <v>0</v>
      </c>
      <c r="C6472">
        <v>28</v>
      </c>
      <c r="D6472" s="132" t="s">
        <v>358</v>
      </c>
      <c r="E6472" s="133">
        <v>2</v>
      </c>
    </row>
    <row r="6473" spans="1:5">
      <c r="A6473" t="str">
        <f>VLOOKUP(C6473,Nomen2!$A$1:$E$34,2,0)</f>
        <v>NORMANDIE</v>
      </c>
      <c r="B6473">
        <f>VLOOKUP(C6473,Nomen2!$A$1:$E$34,3,0)</f>
        <v>0</v>
      </c>
      <c r="C6473">
        <v>28</v>
      </c>
      <c r="D6473" t="s">
        <v>567</v>
      </c>
      <c r="E6473">
        <v>2</v>
      </c>
    </row>
    <row r="6474" spans="1:5">
      <c r="A6474" t="str">
        <f>VLOOKUP(C6474,Nomen2!$A$1:$E$34,2,0)</f>
        <v>NORMANDIE</v>
      </c>
      <c r="B6474">
        <f>VLOOKUP(C6474,Nomen2!$A$1:$E$34,3,0)</f>
        <v>0</v>
      </c>
      <c r="C6474">
        <v>28</v>
      </c>
      <c r="D6474" t="s">
        <v>390</v>
      </c>
      <c r="E6474">
        <v>2</v>
      </c>
    </row>
    <row r="6475" spans="1:5">
      <c r="A6475" t="str">
        <f>VLOOKUP(C6475,Nomen2!$A$1:$E$34,2,0)</f>
        <v>NORMANDIE</v>
      </c>
      <c r="B6475">
        <f>VLOOKUP(C6475,Nomen2!$A$1:$E$34,3,0)</f>
        <v>0</v>
      </c>
      <c r="C6475">
        <v>28</v>
      </c>
      <c r="D6475" t="s">
        <v>1247</v>
      </c>
      <c r="E6475">
        <v>2</v>
      </c>
    </row>
    <row r="6476" spans="1:5">
      <c r="A6476" t="str">
        <f>VLOOKUP(C6476,Nomen2!$A$1:$E$34,2,0)</f>
        <v>NORMANDIE</v>
      </c>
      <c r="B6476">
        <f>VLOOKUP(C6476,Nomen2!$A$1:$E$34,3,0)</f>
        <v>0</v>
      </c>
      <c r="C6476">
        <v>28</v>
      </c>
      <c r="D6476" t="s">
        <v>1182</v>
      </c>
      <c r="E6476">
        <v>2</v>
      </c>
    </row>
    <row r="6477" spans="1:5">
      <c r="A6477" t="str">
        <f>VLOOKUP(C6477,Nomen2!$A$1:$E$34,2,0)</f>
        <v>NORMANDIE</v>
      </c>
      <c r="B6477">
        <f>VLOOKUP(C6477,Nomen2!$A$1:$E$34,3,0)</f>
        <v>0</v>
      </c>
      <c r="C6477">
        <v>28</v>
      </c>
      <c r="D6477" t="s">
        <v>470</v>
      </c>
      <c r="E6477">
        <v>2</v>
      </c>
    </row>
    <row r="6478" spans="1:5">
      <c r="A6478" t="str">
        <f>VLOOKUP(C6478,Nomen2!$A$1:$E$34,2,0)</f>
        <v>NORMANDIE</v>
      </c>
      <c r="B6478">
        <f>VLOOKUP(C6478,Nomen2!$A$1:$E$34,3,0)</f>
        <v>0</v>
      </c>
      <c r="C6478">
        <v>28</v>
      </c>
      <c r="D6478" t="s">
        <v>363</v>
      </c>
      <c r="E6478">
        <v>2</v>
      </c>
    </row>
    <row r="6479" spans="1:5">
      <c r="A6479" t="str">
        <f>VLOOKUP(C6479,Nomen2!$A$1:$E$34,2,0)</f>
        <v>NORMANDIE</v>
      </c>
      <c r="B6479">
        <f>VLOOKUP(C6479,Nomen2!$A$1:$E$34,3,0)</f>
        <v>0</v>
      </c>
      <c r="C6479">
        <v>28</v>
      </c>
      <c r="D6479" t="s">
        <v>551</v>
      </c>
      <c r="E6479">
        <v>2</v>
      </c>
    </row>
    <row r="6480" spans="1:5">
      <c r="A6480" t="str">
        <f>VLOOKUP(C6480,Nomen2!$A$1:$E$34,2,0)</f>
        <v>NORMANDIE</v>
      </c>
      <c r="B6480">
        <f>VLOOKUP(C6480,Nomen2!$A$1:$E$34,3,0)</f>
        <v>0</v>
      </c>
      <c r="C6480">
        <v>28</v>
      </c>
      <c r="D6480" t="s">
        <v>1214</v>
      </c>
      <c r="E6480">
        <v>2</v>
      </c>
    </row>
    <row r="6481" spans="1:5">
      <c r="A6481" t="str">
        <f>VLOOKUP(C6481,Nomen2!$A$1:$E$34,2,0)</f>
        <v>NORMANDIE</v>
      </c>
      <c r="B6481">
        <f>VLOOKUP(C6481,Nomen2!$A$1:$E$34,3,0)</f>
        <v>0</v>
      </c>
      <c r="C6481">
        <v>28</v>
      </c>
      <c r="D6481" t="s">
        <v>421</v>
      </c>
      <c r="E6481">
        <v>2</v>
      </c>
    </row>
    <row r="6482" spans="1:5">
      <c r="A6482" t="str">
        <f>VLOOKUP(C6482,Nomen2!$A$1:$E$34,2,0)</f>
        <v>NORMANDIE</v>
      </c>
      <c r="B6482">
        <f>VLOOKUP(C6482,Nomen2!$A$1:$E$34,3,0)</f>
        <v>0</v>
      </c>
      <c r="C6482">
        <v>28</v>
      </c>
      <c r="D6482" t="s">
        <v>557</v>
      </c>
      <c r="E6482">
        <v>2</v>
      </c>
    </row>
    <row r="6483" spans="1:5">
      <c r="A6483" t="str">
        <f>VLOOKUP(C6483,Nomen2!$A$1:$E$34,2,0)</f>
        <v>NORMANDIE</v>
      </c>
      <c r="B6483">
        <f>VLOOKUP(C6483,Nomen2!$A$1:$E$34,3,0)</f>
        <v>0</v>
      </c>
      <c r="C6483">
        <v>28</v>
      </c>
      <c r="D6483" t="s">
        <v>598</v>
      </c>
      <c r="E6483">
        <v>2</v>
      </c>
    </row>
    <row r="6484" spans="1:5">
      <c r="A6484" t="str">
        <f>VLOOKUP(C6484,Nomen2!$A$1:$E$34,2,0)</f>
        <v>NORMANDIE</v>
      </c>
      <c r="B6484">
        <f>VLOOKUP(C6484,Nomen2!$A$1:$E$34,3,0)</f>
        <v>0</v>
      </c>
      <c r="C6484">
        <v>28</v>
      </c>
      <c r="D6484" t="s">
        <v>590</v>
      </c>
      <c r="E6484">
        <v>1</v>
      </c>
    </row>
    <row r="6485" spans="1:5">
      <c r="A6485" t="str">
        <f>VLOOKUP(C6485,Nomen2!$A$1:$E$34,2,0)</f>
        <v>NORMANDIE</v>
      </c>
      <c r="B6485">
        <f>VLOOKUP(C6485,Nomen2!$A$1:$E$34,3,0)</f>
        <v>0</v>
      </c>
      <c r="C6485">
        <v>28</v>
      </c>
      <c r="D6485" t="s">
        <v>620</v>
      </c>
      <c r="E6485">
        <v>1</v>
      </c>
    </row>
    <row r="6486" spans="1:5">
      <c r="A6486" t="str">
        <f>VLOOKUP(C6486,Nomen2!$A$1:$E$34,2,0)</f>
        <v>NORMANDIE</v>
      </c>
      <c r="B6486">
        <f>VLOOKUP(C6486,Nomen2!$A$1:$E$34,3,0)</f>
        <v>0</v>
      </c>
      <c r="C6486">
        <v>28</v>
      </c>
      <c r="D6486" t="s">
        <v>615</v>
      </c>
      <c r="E6486">
        <v>1</v>
      </c>
    </row>
    <row r="6487" spans="1:5">
      <c r="A6487" t="str">
        <f>VLOOKUP(C6487,Nomen2!$A$1:$E$34,2,0)</f>
        <v>NORMANDIE</v>
      </c>
      <c r="B6487">
        <f>VLOOKUP(C6487,Nomen2!$A$1:$E$34,3,0)</f>
        <v>0</v>
      </c>
      <c r="C6487">
        <v>28</v>
      </c>
      <c r="D6487" t="s">
        <v>659</v>
      </c>
      <c r="E6487">
        <v>1</v>
      </c>
    </row>
    <row r="6488" spans="1:5">
      <c r="A6488" t="str">
        <f>VLOOKUP(C6488,Nomen2!$A$1:$E$34,2,0)</f>
        <v>NORMANDIE</v>
      </c>
      <c r="B6488">
        <f>VLOOKUP(C6488,Nomen2!$A$1:$E$34,3,0)</f>
        <v>0</v>
      </c>
      <c r="C6488">
        <v>28</v>
      </c>
      <c r="D6488" t="s">
        <v>601</v>
      </c>
      <c r="E6488">
        <v>1</v>
      </c>
    </row>
    <row r="6489" spans="1:5">
      <c r="A6489" t="str">
        <f>VLOOKUP(C6489,Nomen2!$A$1:$E$34,2,0)</f>
        <v>NORMANDIE</v>
      </c>
      <c r="B6489">
        <f>VLOOKUP(C6489,Nomen2!$A$1:$E$34,3,0)</f>
        <v>0</v>
      </c>
      <c r="C6489">
        <v>28</v>
      </c>
      <c r="D6489" t="s">
        <v>602</v>
      </c>
      <c r="E6489">
        <v>1</v>
      </c>
    </row>
    <row r="6490" spans="1:5">
      <c r="A6490" t="str">
        <f>VLOOKUP(C6490,Nomen2!$A$1:$E$34,2,0)</f>
        <v>NORMANDIE</v>
      </c>
      <c r="B6490">
        <f>VLOOKUP(C6490,Nomen2!$A$1:$E$34,3,0)</f>
        <v>0</v>
      </c>
      <c r="C6490">
        <v>28</v>
      </c>
      <c r="D6490" t="s">
        <v>484</v>
      </c>
      <c r="E6490">
        <v>1</v>
      </c>
    </row>
    <row r="6491" spans="1:5">
      <c r="A6491" t="str">
        <f>VLOOKUP(C6491,Nomen2!$A$1:$E$34,2,0)</f>
        <v>NORMANDIE</v>
      </c>
      <c r="B6491">
        <f>VLOOKUP(C6491,Nomen2!$A$1:$E$34,3,0)</f>
        <v>0</v>
      </c>
      <c r="C6491">
        <v>28</v>
      </c>
      <c r="D6491" t="s">
        <v>741</v>
      </c>
      <c r="E6491">
        <v>1</v>
      </c>
    </row>
    <row r="6492" spans="1:5">
      <c r="A6492" t="str">
        <f>VLOOKUP(C6492,Nomen2!$A$1:$E$34,2,0)</f>
        <v>NORMANDIE</v>
      </c>
      <c r="B6492">
        <f>VLOOKUP(C6492,Nomen2!$A$1:$E$34,3,0)</f>
        <v>0</v>
      </c>
      <c r="C6492">
        <v>28</v>
      </c>
      <c r="D6492" t="s">
        <v>399</v>
      </c>
      <c r="E6492">
        <v>1</v>
      </c>
    </row>
    <row r="6493" spans="1:5">
      <c r="A6493" t="str">
        <f>VLOOKUP(C6493,Nomen2!$A$1:$E$34,2,0)</f>
        <v>NORMANDIE</v>
      </c>
      <c r="B6493">
        <f>VLOOKUP(C6493,Nomen2!$A$1:$E$34,3,0)</f>
        <v>0</v>
      </c>
      <c r="C6493">
        <v>28</v>
      </c>
      <c r="D6493" t="s">
        <v>491</v>
      </c>
      <c r="E6493">
        <v>1</v>
      </c>
    </row>
    <row r="6494" spans="1:5">
      <c r="A6494" t="str">
        <f>VLOOKUP(C6494,Nomen2!$A$1:$E$34,2,0)</f>
        <v>NORMANDIE</v>
      </c>
      <c r="B6494">
        <f>VLOOKUP(C6494,Nomen2!$A$1:$E$34,3,0)</f>
        <v>0</v>
      </c>
      <c r="C6494">
        <v>28</v>
      </c>
      <c r="D6494" t="s">
        <v>433</v>
      </c>
      <c r="E6494">
        <v>1</v>
      </c>
    </row>
    <row r="6495" spans="1:5">
      <c r="A6495" t="str">
        <f>VLOOKUP(C6495,Nomen2!$A$1:$E$34,2,0)</f>
        <v>NORMANDIE</v>
      </c>
      <c r="B6495">
        <f>VLOOKUP(C6495,Nomen2!$A$1:$E$34,3,0)</f>
        <v>0</v>
      </c>
      <c r="C6495">
        <v>28</v>
      </c>
      <c r="D6495" t="s">
        <v>495</v>
      </c>
      <c r="E6495">
        <v>1</v>
      </c>
    </row>
    <row r="6496" spans="1:5">
      <c r="A6496" t="str">
        <f>VLOOKUP(C6496,Nomen2!$A$1:$E$34,2,0)</f>
        <v>NORMANDIE</v>
      </c>
      <c r="B6496">
        <f>VLOOKUP(C6496,Nomen2!$A$1:$E$34,3,0)</f>
        <v>0</v>
      </c>
      <c r="C6496">
        <v>28</v>
      </c>
      <c r="D6496" t="s">
        <v>630</v>
      </c>
      <c r="E6496">
        <v>1</v>
      </c>
    </row>
    <row r="6497" spans="1:5">
      <c r="A6497" t="str">
        <f>VLOOKUP(C6497,Nomen2!$A$1:$E$34,2,0)</f>
        <v>NORMANDIE</v>
      </c>
      <c r="B6497">
        <f>VLOOKUP(C6497,Nomen2!$A$1:$E$34,3,0)</f>
        <v>0</v>
      </c>
      <c r="C6497">
        <v>28</v>
      </c>
      <c r="D6497" t="s">
        <v>663</v>
      </c>
      <c r="E6497">
        <v>1</v>
      </c>
    </row>
    <row r="6498" spans="1:5">
      <c r="A6498" t="str">
        <f>VLOOKUP(C6498,Nomen2!$A$1:$E$34,2,0)</f>
        <v>NORMANDIE</v>
      </c>
      <c r="B6498">
        <f>VLOOKUP(C6498,Nomen2!$A$1:$E$34,3,0)</f>
        <v>0</v>
      </c>
      <c r="C6498">
        <v>28</v>
      </c>
      <c r="D6498" t="s">
        <v>623</v>
      </c>
      <c r="E6498">
        <v>1</v>
      </c>
    </row>
    <row r="6499" spans="1:5">
      <c r="A6499" t="str">
        <f>VLOOKUP(C6499,Nomen2!$A$1:$E$34,2,0)</f>
        <v>NORMANDIE</v>
      </c>
      <c r="B6499">
        <f>VLOOKUP(C6499,Nomen2!$A$1:$E$34,3,0)</f>
        <v>0</v>
      </c>
      <c r="C6499">
        <v>28</v>
      </c>
      <c r="D6499" t="s">
        <v>631</v>
      </c>
      <c r="E6499">
        <v>1</v>
      </c>
    </row>
    <row r="6500" spans="1:5">
      <c r="A6500" t="str">
        <f>VLOOKUP(C6500,Nomen2!$A$1:$E$34,2,0)</f>
        <v>NORMANDIE</v>
      </c>
      <c r="B6500">
        <f>VLOOKUP(C6500,Nomen2!$A$1:$E$34,3,0)</f>
        <v>0</v>
      </c>
      <c r="C6500">
        <v>28</v>
      </c>
      <c r="D6500" t="s">
        <v>441</v>
      </c>
      <c r="E6500">
        <v>1</v>
      </c>
    </row>
    <row r="6501" spans="1:5">
      <c r="A6501" t="str">
        <f>VLOOKUP(C6501,Nomen2!$A$1:$E$34,2,0)</f>
        <v>NORMANDIE</v>
      </c>
      <c r="B6501">
        <f>VLOOKUP(C6501,Nomen2!$A$1:$E$34,3,0)</f>
        <v>0</v>
      </c>
      <c r="C6501">
        <v>28</v>
      </c>
      <c r="D6501" t="s">
        <v>503</v>
      </c>
      <c r="E6501">
        <v>1</v>
      </c>
    </row>
    <row r="6502" spans="1:5">
      <c r="A6502" t="str">
        <f>VLOOKUP(C6502,Nomen2!$A$1:$E$34,2,0)</f>
        <v>NORMANDIE</v>
      </c>
      <c r="B6502">
        <f>VLOOKUP(C6502,Nomen2!$A$1:$E$34,3,0)</f>
        <v>0</v>
      </c>
      <c r="C6502">
        <v>28</v>
      </c>
      <c r="D6502" t="s">
        <v>511</v>
      </c>
      <c r="E6502">
        <v>1</v>
      </c>
    </row>
    <row r="6503" spans="1:5">
      <c r="A6503" t="str">
        <f>VLOOKUP(C6503,Nomen2!$A$1:$E$34,2,0)</f>
        <v>NORMANDIE</v>
      </c>
      <c r="B6503">
        <f>VLOOKUP(C6503,Nomen2!$A$1:$E$34,3,0)</f>
        <v>0</v>
      </c>
      <c r="C6503">
        <v>28</v>
      </c>
      <c r="D6503" t="s">
        <v>513</v>
      </c>
      <c r="E6503">
        <v>1</v>
      </c>
    </row>
    <row r="6504" spans="1:5">
      <c r="A6504" t="str">
        <f>VLOOKUP(C6504,Nomen2!$A$1:$E$34,2,0)</f>
        <v>NORMANDIE</v>
      </c>
      <c r="B6504">
        <f>VLOOKUP(C6504,Nomen2!$A$1:$E$34,3,0)</f>
        <v>0</v>
      </c>
      <c r="C6504">
        <v>28</v>
      </c>
      <c r="D6504" t="s">
        <v>604</v>
      </c>
      <c r="E6504">
        <v>1</v>
      </c>
    </row>
    <row r="6505" spans="1:5">
      <c r="A6505" t="str">
        <f>VLOOKUP(C6505,Nomen2!$A$1:$E$34,2,0)</f>
        <v>NORMANDIE</v>
      </c>
      <c r="B6505">
        <f>VLOOKUP(C6505,Nomen2!$A$1:$E$34,3,0)</f>
        <v>0</v>
      </c>
      <c r="C6505">
        <v>28</v>
      </c>
      <c r="D6505" t="s">
        <v>654</v>
      </c>
      <c r="E6505">
        <v>1</v>
      </c>
    </row>
    <row r="6506" spans="1:5">
      <c r="A6506" t="str">
        <f>VLOOKUP(C6506,Nomen2!$A$1:$E$34,2,0)</f>
        <v>NORMANDIE</v>
      </c>
      <c r="B6506">
        <f>VLOOKUP(C6506,Nomen2!$A$1:$E$34,3,0)</f>
        <v>0</v>
      </c>
      <c r="C6506">
        <v>28</v>
      </c>
      <c r="D6506" t="s">
        <v>591</v>
      </c>
      <c r="E6506">
        <v>1</v>
      </c>
    </row>
    <row r="6507" spans="1:5">
      <c r="A6507" t="str">
        <f>VLOOKUP(C6507,Nomen2!$A$1:$E$34,2,0)</f>
        <v>NORMANDIE</v>
      </c>
      <c r="B6507">
        <f>VLOOKUP(C6507,Nomen2!$A$1:$E$34,3,0)</f>
        <v>0</v>
      </c>
      <c r="C6507">
        <v>28</v>
      </c>
      <c r="D6507" t="s">
        <v>946</v>
      </c>
      <c r="E6507">
        <v>1</v>
      </c>
    </row>
    <row r="6508" spans="1:5">
      <c r="A6508" t="str">
        <f>VLOOKUP(C6508,Nomen2!$A$1:$E$34,2,0)</f>
        <v>NORMANDIE</v>
      </c>
      <c r="B6508">
        <f>VLOOKUP(C6508,Nomen2!$A$1:$E$34,3,0)</f>
        <v>0</v>
      </c>
      <c r="C6508">
        <v>28</v>
      </c>
      <c r="D6508" t="s">
        <v>956</v>
      </c>
      <c r="E6508">
        <v>1</v>
      </c>
    </row>
    <row r="6509" spans="1:5">
      <c r="A6509" t="str">
        <f>VLOOKUP(C6509,Nomen2!$A$1:$E$34,2,0)</f>
        <v>NORMANDIE</v>
      </c>
      <c r="B6509">
        <f>VLOOKUP(C6509,Nomen2!$A$1:$E$34,3,0)</f>
        <v>0</v>
      </c>
      <c r="C6509">
        <v>28</v>
      </c>
      <c r="D6509" t="s">
        <v>524</v>
      </c>
      <c r="E6509">
        <v>1</v>
      </c>
    </row>
    <row r="6510" spans="1:5">
      <c r="A6510" t="str">
        <f>VLOOKUP(C6510,Nomen2!$A$1:$E$34,2,0)</f>
        <v>NORMANDIE</v>
      </c>
      <c r="B6510">
        <f>VLOOKUP(C6510,Nomen2!$A$1:$E$34,3,0)</f>
        <v>0</v>
      </c>
      <c r="C6510">
        <v>28</v>
      </c>
      <c r="D6510" t="s">
        <v>525</v>
      </c>
      <c r="E6510">
        <v>1</v>
      </c>
    </row>
    <row r="6511" spans="1:5">
      <c r="A6511" t="str">
        <f>VLOOKUP(C6511,Nomen2!$A$1:$E$34,2,0)</f>
        <v>NORMANDIE</v>
      </c>
      <c r="B6511">
        <f>VLOOKUP(C6511,Nomen2!$A$1:$E$34,3,0)</f>
        <v>0</v>
      </c>
      <c r="C6511">
        <v>28</v>
      </c>
      <c r="D6511" t="s">
        <v>611</v>
      </c>
      <c r="E6511">
        <v>1</v>
      </c>
    </row>
    <row r="6512" spans="1:5">
      <c r="A6512" t="str">
        <f>VLOOKUP(C6512,Nomen2!$A$1:$E$34,2,0)</f>
        <v>NORMANDIE</v>
      </c>
      <c r="B6512">
        <f>VLOOKUP(C6512,Nomen2!$A$1:$E$34,3,0)</f>
        <v>0</v>
      </c>
      <c r="C6512">
        <v>28</v>
      </c>
      <c r="D6512" t="s">
        <v>526</v>
      </c>
      <c r="E6512">
        <v>1</v>
      </c>
    </row>
    <row r="6513" spans="1:5">
      <c r="A6513" t="str">
        <f>VLOOKUP(C6513,Nomen2!$A$1:$E$34,2,0)</f>
        <v>NORMANDIE</v>
      </c>
      <c r="B6513">
        <f>VLOOKUP(C6513,Nomen2!$A$1:$E$34,3,0)</f>
        <v>0</v>
      </c>
      <c r="C6513">
        <v>28</v>
      </c>
      <c r="D6513" t="s">
        <v>455</v>
      </c>
      <c r="E6513">
        <v>1</v>
      </c>
    </row>
    <row r="6514" spans="1:5">
      <c r="A6514" t="str">
        <f>VLOOKUP(C6514,Nomen2!$A$1:$E$34,2,0)</f>
        <v>NORMANDIE</v>
      </c>
      <c r="B6514">
        <f>VLOOKUP(C6514,Nomen2!$A$1:$E$34,3,0)</f>
        <v>0</v>
      </c>
      <c r="C6514">
        <v>28</v>
      </c>
      <c r="D6514" t="s">
        <v>1070</v>
      </c>
      <c r="E6514">
        <v>1</v>
      </c>
    </row>
    <row r="6515" spans="1:5">
      <c r="A6515" t="str">
        <f>VLOOKUP(C6515,Nomen2!$A$1:$E$34,2,0)</f>
        <v>NORMANDIE</v>
      </c>
      <c r="B6515">
        <f>VLOOKUP(C6515,Nomen2!$A$1:$E$34,3,0)</f>
        <v>0</v>
      </c>
      <c r="C6515">
        <v>28</v>
      </c>
      <c r="D6515" t="s">
        <v>534</v>
      </c>
      <c r="E6515">
        <v>1</v>
      </c>
    </row>
    <row r="6516" spans="1:5">
      <c r="A6516" t="str">
        <f>VLOOKUP(C6516,Nomen2!$A$1:$E$34,2,0)</f>
        <v>NORMANDIE</v>
      </c>
      <c r="B6516">
        <f>VLOOKUP(C6516,Nomen2!$A$1:$E$34,3,0)</f>
        <v>0</v>
      </c>
      <c r="C6516">
        <v>28</v>
      </c>
      <c r="D6516" t="s">
        <v>1083</v>
      </c>
      <c r="E6516">
        <v>1</v>
      </c>
    </row>
    <row r="6517" spans="1:5">
      <c r="A6517" t="str">
        <f>VLOOKUP(C6517,Nomen2!$A$1:$E$34,2,0)</f>
        <v>NORMANDIE</v>
      </c>
      <c r="B6517">
        <f>VLOOKUP(C6517,Nomen2!$A$1:$E$34,3,0)</f>
        <v>0</v>
      </c>
      <c r="C6517">
        <v>28</v>
      </c>
      <c r="D6517" t="s">
        <v>637</v>
      </c>
      <c r="E6517">
        <v>1</v>
      </c>
    </row>
    <row r="6518" spans="1:5">
      <c r="A6518" t="str">
        <f>VLOOKUP(C6518,Nomen2!$A$1:$E$34,2,0)</f>
        <v>NORMANDIE</v>
      </c>
      <c r="B6518">
        <f>VLOOKUP(C6518,Nomen2!$A$1:$E$34,3,0)</f>
        <v>0</v>
      </c>
      <c r="C6518">
        <v>28</v>
      </c>
      <c r="D6518" t="s">
        <v>1097</v>
      </c>
      <c r="E6518">
        <v>1</v>
      </c>
    </row>
    <row r="6519" spans="1:5">
      <c r="A6519" t="str">
        <f>VLOOKUP(C6519,Nomen2!$A$1:$E$34,2,0)</f>
        <v>NORMANDIE</v>
      </c>
      <c r="B6519">
        <f>VLOOKUP(C6519,Nomen2!$A$1:$E$34,3,0)</f>
        <v>0</v>
      </c>
      <c r="C6519">
        <v>28</v>
      </c>
      <c r="D6519" t="s">
        <v>619</v>
      </c>
      <c r="E6519">
        <v>1</v>
      </c>
    </row>
    <row r="6520" spans="1:5">
      <c r="A6520" t="str">
        <f>VLOOKUP(C6520,Nomen2!$A$1:$E$34,2,0)</f>
        <v>NORMANDIE</v>
      </c>
      <c r="B6520">
        <f>VLOOKUP(C6520,Nomen2!$A$1:$E$34,3,0)</f>
        <v>0</v>
      </c>
      <c r="C6520">
        <v>28</v>
      </c>
      <c r="D6520" t="s">
        <v>543</v>
      </c>
      <c r="E6520">
        <v>1</v>
      </c>
    </row>
    <row r="6521" spans="1:5">
      <c r="A6521" t="str">
        <f>VLOOKUP(C6521,Nomen2!$A$1:$E$34,2,0)</f>
        <v>NORMANDIE</v>
      </c>
      <c r="B6521">
        <f>VLOOKUP(C6521,Nomen2!$A$1:$E$34,3,0)</f>
        <v>0</v>
      </c>
      <c r="C6521">
        <v>28</v>
      </c>
      <c r="D6521" t="s">
        <v>357</v>
      </c>
      <c r="E6521">
        <v>1</v>
      </c>
    </row>
    <row r="6522" spans="1:5">
      <c r="A6522" t="str">
        <f>VLOOKUP(C6522,Nomen2!$A$1:$E$34,2,0)</f>
        <v>NORMANDIE</v>
      </c>
      <c r="B6522">
        <f>VLOOKUP(C6522,Nomen2!$A$1:$E$34,3,0)</f>
        <v>0</v>
      </c>
      <c r="C6522">
        <v>28</v>
      </c>
      <c r="D6522" t="s">
        <v>546</v>
      </c>
      <c r="E6522">
        <v>1</v>
      </c>
    </row>
    <row r="6523" spans="1:5">
      <c r="A6523" t="str">
        <f>VLOOKUP(C6523,Nomen2!$A$1:$E$34,2,0)</f>
        <v>NORMANDIE</v>
      </c>
      <c r="B6523">
        <f>VLOOKUP(C6523,Nomen2!$A$1:$E$34,3,0)</f>
        <v>0</v>
      </c>
      <c r="C6523">
        <v>28</v>
      </c>
      <c r="D6523" t="s">
        <v>416</v>
      </c>
      <c r="E6523">
        <v>1</v>
      </c>
    </row>
    <row r="6524" spans="1:5">
      <c r="A6524" t="str">
        <f>VLOOKUP(C6524,Nomen2!$A$1:$E$34,2,0)</f>
        <v>NORMANDIE</v>
      </c>
      <c r="B6524">
        <f>VLOOKUP(C6524,Nomen2!$A$1:$E$34,3,0)</f>
        <v>0</v>
      </c>
      <c r="C6524">
        <v>28</v>
      </c>
      <c r="D6524" t="s">
        <v>595</v>
      </c>
      <c r="E6524">
        <v>1</v>
      </c>
    </row>
    <row r="6525" spans="1:5">
      <c r="A6525" t="str">
        <f>VLOOKUP(C6525,Nomen2!$A$1:$E$34,2,0)</f>
        <v>NORMANDIE</v>
      </c>
      <c r="B6525">
        <f>VLOOKUP(C6525,Nomen2!$A$1:$E$34,3,0)</f>
        <v>0</v>
      </c>
      <c r="C6525">
        <v>28</v>
      </c>
      <c r="D6525" t="s">
        <v>549</v>
      </c>
      <c r="E6525">
        <v>1</v>
      </c>
    </row>
    <row r="6526" spans="1:5">
      <c r="A6526" t="str">
        <f>VLOOKUP(C6526,Nomen2!$A$1:$E$34,2,0)</f>
        <v>NORMANDIE</v>
      </c>
      <c r="B6526">
        <f>VLOOKUP(C6526,Nomen2!$A$1:$E$34,3,0)</f>
        <v>0</v>
      </c>
      <c r="C6526">
        <v>28</v>
      </c>
      <c r="D6526" t="s">
        <v>550</v>
      </c>
      <c r="E6526">
        <v>1</v>
      </c>
    </row>
    <row r="6527" spans="1:5">
      <c r="A6527" t="str">
        <f>VLOOKUP(C6527,Nomen2!$A$1:$E$34,2,0)</f>
        <v>NORMANDIE</v>
      </c>
      <c r="B6527">
        <f>VLOOKUP(C6527,Nomen2!$A$1:$E$34,3,0)</f>
        <v>0</v>
      </c>
      <c r="C6527">
        <v>28</v>
      </c>
      <c r="D6527" t="s">
        <v>469</v>
      </c>
      <c r="E6527">
        <v>1</v>
      </c>
    </row>
    <row r="6528" spans="1:5">
      <c r="A6528" t="str">
        <f>VLOOKUP(C6528,Nomen2!$A$1:$E$34,2,0)</f>
        <v>NORMANDIE</v>
      </c>
      <c r="B6528">
        <f>VLOOKUP(C6528,Nomen2!$A$1:$E$34,3,0)</f>
        <v>0</v>
      </c>
      <c r="C6528">
        <v>28</v>
      </c>
      <c r="D6528" t="s">
        <v>642</v>
      </c>
      <c r="E6528">
        <v>1</v>
      </c>
    </row>
    <row r="6529" spans="1:5">
      <c r="A6529" t="str">
        <f>VLOOKUP(C6529,Nomen2!$A$1:$E$34,2,0)</f>
        <v>NORMANDIE</v>
      </c>
      <c r="B6529">
        <f>VLOOKUP(C6529,Nomen2!$A$1:$E$34,3,0)</f>
        <v>0</v>
      </c>
      <c r="C6529">
        <v>28</v>
      </c>
      <c r="D6529" t="s">
        <v>553</v>
      </c>
      <c r="E6529">
        <v>1</v>
      </c>
    </row>
    <row r="6530" spans="1:5">
      <c r="A6530" t="str">
        <f>VLOOKUP(C6530,Nomen2!$A$1:$E$34,2,0)</f>
        <v>NORMANDIE</v>
      </c>
      <c r="B6530">
        <f>VLOOKUP(C6530,Nomen2!$A$1:$E$34,3,0)</f>
        <v>0</v>
      </c>
      <c r="C6530">
        <v>28</v>
      </c>
      <c r="D6530" t="s">
        <v>395</v>
      </c>
      <c r="E6530">
        <v>1</v>
      </c>
    </row>
    <row r="6531" spans="1:5">
      <c r="A6531" t="str">
        <f>VLOOKUP(C6531,Nomen2!$A$1:$E$34,2,0)</f>
        <v>NORMANDIE</v>
      </c>
      <c r="B6531">
        <f>VLOOKUP(C6531,Nomen2!$A$1:$E$34,3,0)</f>
        <v>0</v>
      </c>
      <c r="C6531">
        <v>28</v>
      </c>
      <c r="D6531" t="s">
        <v>1216</v>
      </c>
      <c r="E6531">
        <v>1</v>
      </c>
    </row>
    <row r="6532" spans="1:5">
      <c r="A6532" t="str">
        <f>VLOOKUP(C6532,Nomen2!$A$1:$E$34,2,0)</f>
        <v>NORMANDIE</v>
      </c>
      <c r="B6532">
        <f>VLOOKUP(C6532,Nomen2!$A$1:$E$34,3,0)</f>
        <v>0</v>
      </c>
      <c r="C6532">
        <v>28</v>
      </c>
      <c r="D6532" t="s">
        <v>556</v>
      </c>
      <c r="E6532">
        <v>1</v>
      </c>
    </row>
    <row r="6533" spans="1:5">
      <c r="A6533" t="str">
        <f>VLOOKUP(C6533,Nomen2!$A$1:$E$34,2,0)</f>
        <v>NORMANDIE</v>
      </c>
      <c r="B6533">
        <f>VLOOKUP(C6533,Nomen2!$A$1:$E$34,3,0)</f>
        <v>0</v>
      </c>
      <c r="C6533">
        <v>28</v>
      </c>
      <c r="D6533" t="s">
        <v>635</v>
      </c>
      <c r="E6533">
        <v>1</v>
      </c>
    </row>
    <row r="6534" spans="1:5">
      <c r="A6534" t="str">
        <f>VLOOKUP(C6534,Nomen2!$A$1:$E$34,2,0)</f>
        <v>NORMANDIE</v>
      </c>
      <c r="B6534">
        <f>VLOOKUP(C6534,Nomen2!$A$1:$E$34,3,0)</f>
        <v>0</v>
      </c>
      <c r="C6534">
        <v>28</v>
      </c>
      <c r="D6534" t="s">
        <v>483</v>
      </c>
      <c r="E6534">
        <v>0</v>
      </c>
    </row>
    <row r="6535" spans="1:5">
      <c r="A6535" t="str">
        <f>VLOOKUP(C6535,Nomen2!$A$1:$E$34,2,0)</f>
        <v>NORMANDIE</v>
      </c>
      <c r="B6535">
        <f>VLOOKUP(C6535,Nomen2!$A$1:$E$34,3,0)</f>
        <v>0</v>
      </c>
      <c r="C6535">
        <v>28</v>
      </c>
      <c r="D6535" t="s">
        <v>428</v>
      </c>
      <c r="E6535">
        <v>0</v>
      </c>
    </row>
    <row r="6536" spans="1:5">
      <c r="A6536" t="str">
        <f>VLOOKUP(C6536,Nomen2!$A$1:$E$34,2,0)</f>
        <v>NORMANDIE</v>
      </c>
      <c r="B6536">
        <f>VLOOKUP(C6536,Nomen2!$A$1:$E$34,3,0)</f>
        <v>0</v>
      </c>
      <c r="C6536">
        <v>28</v>
      </c>
      <c r="D6536" t="s">
        <v>621</v>
      </c>
      <c r="E6536">
        <v>0</v>
      </c>
    </row>
    <row r="6537" spans="1:5">
      <c r="A6537" t="str">
        <f>VLOOKUP(C6537,Nomen2!$A$1:$E$34,2,0)</f>
        <v>NORMANDIE</v>
      </c>
      <c r="B6537">
        <f>VLOOKUP(C6537,Nomen2!$A$1:$E$34,3,0)</f>
        <v>0</v>
      </c>
      <c r="C6537">
        <v>28</v>
      </c>
      <c r="D6537" t="s">
        <v>636</v>
      </c>
      <c r="E6537">
        <v>0</v>
      </c>
    </row>
    <row r="6538" spans="1:5">
      <c r="A6538" t="str">
        <f>VLOOKUP(C6538,Nomen2!$A$1:$E$34,2,0)</f>
        <v>NORMANDIE</v>
      </c>
      <c r="B6538">
        <f>VLOOKUP(C6538,Nomen2!$A$1:$E$34,3,0)</f>
        <v>0</v>
      </c>
      <c r="C6538">
        <v>28</v>
      </c>
      <c r="D6538" t="s">
        <v>612</v>
      </c>
      <c r="E6538">
        <v>0</v>
      </c>
    </row>
    <row r="6539" spans="1:5">
      <c r="A6539" t="str">
        <f>VLOOKUP(C6539,Nomen2!$A$1:$E$34,2,0)</f>
        <v>NORMANDIE</v>
      </c>
      <c r="B6539">
        <f>VLOOKUP(C6539,Nomen2!$A$1:$E$34,3,0)</f>
        <v>0</v>
      </c>
      <c r="C6539">
        <v>28</v>
      </c>
      <c r="D6539" t="s">
        <v>641</v>
      </c>
      <c r="E6539">
        <v>0</v>
      </c>
    </row>
    <row r="6540" spans="1:5">
      <c r="A6540" t="str">
        <f>VLOOKUP(C6540,Nomen2!$A$1:$E$34,2,0)</f>
        <v>NORMANDIE</v>
      </c>
      <c r="B6540">
        <f>VLOOKUP(C6540,Nomen2!$A$1:$E$34,3,0)</f>
        <v>0</v>
      </c>
      <c r="C6540">
        <v>28</v>
      </c>
      <c r="D6540" t="s">
        <v>596</v>
      </c>
      <c r="E6540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B532"/>
  <sheetViews>
    <sheetView workbookViewId="0">
      <selection activeCell="A16" sqref="A16:C16"/>
    </sheetView>
  </sheetViews>
  <sheetFormatPr baseColWidth="10" defaultRowHeight="13.2"/>
  <sheetData>
    <row r="1" spans="1:2">
      <c r="A1" t="s">
        <v>173</v>
      </c>
      <c r="B1" t="s">
        <v>668</v>
      </c>
    </row>
    <row r="2" spans="1:2">
      <c r="A2" t="s">
        <v>474</v>
      </c>
      <c r="B2" t="s">
        <v>669</v>
      </c>
    </row>
    <row r="3" spans="1:2">
      <c r="A3" t="s">
        <v>397</v>
      </c>
      <c r="B3" t="s">
        <v>670</v>
      </c>
    </row>
    <row r="4" spans="1:2">
      <c r="A4" t="s">
        <v>268</v>
      </c>
      <c r="B4" t="s">
        <v>671</v>
      </c>
    </row>
    <row r="5" spans="1:2">
      <c r="A5" t="s">
        <v>183</v>
      </c>
      <c r="B5" t="s">
        <v>672</v>
      </c>
    </row>
    <row r="6" spans="1:2">
      <c r="A6" t="s">
        <v>599</v>
      </c>
      <c r="B6" t="s">
        <v>673</v>
      </c>
    </row>
    <row r="7" spans="1:2">
      <c r="A7" t="s">
        <v>614</v>
      </c>
      <c r="B7" t="s">
        <v>674</v>
      </c>
    </row>
    <row r="8" spans="1:2">
      <c r="A8" t="s">
        <v>423</v>
      </c>
      <c r="B8" t="s">
        <v>675</v>
      </c>
    </row>
    <row r="9" spans="1:2">
      <c r="A9" t="s">
        <v>475</v>
      </c>
      <c r="B9" t="s">
        <v>676</v>
      </c>
    </row>
    <row r="10" spans="1:2">
      <c r="A10" t="s">
        <v>364</v>
      </c>
      <c r="B10" t="s">
        <v>677</v>
      </c>
    </row>
    <row r="11" spans="1:2">
      <c r="A11" t="s">
        <v>365</v>
      </c>
      <c r="B11" t="s">
        <v>678</v>
      </c>
    </row>
    <row r="12" spans="1:2">
      <c r="A12" t="s">
        <v>476</v>
      </c>
      <c r="B12" t="s">
        <v>679</v>
      </c>
    </row>
    <row r="13" spans="1:2">
      <c r="A13" t="s">
        <v>424</v>
      </c>
      <c r="B13" t="s">
        <v>680</v>
      </c>
    </row>
    <row r="14" spans="1:2">
      <c r="A14" t="s">
        <v>600</v>
      </c>
      <c r="B14" t="s">
        <v>681</v>
      </c>
    </row>
    <row r="15" spans="1:2">
      <c r="A15" t="s">
        <v>590</v>
      </c>
      <c r="B15" t="s">
        <v>682</v>
      </c>
    </row>
    <row r="16" spans="1:2">
      <c r="A16" t="s">
        <v>574</v>
      </c>
      <c r="B16" t="s">
        <v>683</v>
      </c>
    </row>
    <row r="17" spans="1:2">
      <c r="A17" t="s">
        <v>572</v>
      </c>
      <c r="B17" t="s">
        <v>684</v>
      </c>
    </row>
    <row r="18" spans="1:2">
      <c r="A18" t="s">
        <v>339</v>
      </c>
      <c r="B18" t="s">
        <v>685</v>
      </c>
    </row>
    <row r="19" spans="1:2">
      <c r="A19" t="s">
        <v>477</v>
      </c>
      <c r="B19" t="s">
        <v>686</v>
      </c>
    </row>
    <row r="20" spans="1:2">
      <c r="A20" t="s">
        <v>478</v>
      </c>
      <c r="B20" t="s">
        <v>687</v>
      </c>
    </row>
    <row r="21" spans="1:2">
      <c r="A21" t="s">
        <v>629</v>
      </c>
      <c r="B21" t="s">
        <v>688</v>
      </c>
    </row>
    <row r="22" spans="1:2">
      <c r="A22" t="s">
        <v>563</v>
      </c>
      <c r="B22" t="s">
        <v>689</v>
      </c>
    </row>
    <row r="23" spans="1:2">
      <c r="A23" t="s">
        <v>626</v>
      </c>
      <c r="B23" t="s">
        <v>690</v>
      </c>
    </row>
    <row r="24" spans="1:2">
      <c r="A24" t="s">
        <v>257</v>
      </c>
      <c r="B24" t="s">
        <v>691</v>
      </c>
    </row>
    <row r="25" spans="1:2">
      <c r="A25" t="s">
        <v>571</v>
      </c>
      <c r="B25" t="s">
        <v>692</v>
      </c>
    </row>
    <row r="26" spans="1:2">
      <c r="A26" t="s">
        <v>340</v>
      </c>
      <c r="B26" t="s">
        <v>693</v>
      </c>
    </row>
    <row r="27" spans="1:2">
      <c r="A27" t="s">
        <v>694</v>
      </c>
      <c r="B27" t="s">
        <v>695</v>
      </c>
    </row>
    <row r="28" spans="1:2">
      <c r="A28" t="s">
        <v>256</v>
      </c>
      <c r="B28" t="s">
        <v>696</v>
      </c>
    </row>
    <row r="29" spans="1:2">
      <c r="A29" t="s">
        <v>620</v>
      </c>
      <c r="B29" t="s">
        <v>697</v>
      </c>
    </row>
    <row r="30" spans="1:2">
      <c r="A30" t="s">
        <v>425</v>
      </c>
      <c r="B30" t="s">
        <v>698</v>
      </c>
    </row>
    <row r="31" spans="1:2">
      <c r="A31" t="s">
        <v>479</v>
      </c>
      <c r="B31" t="s">
        <v>699</v>
      </c>
    </row>
    <row r="32" spans="1:2">
      <c r="A32" t="s">
        <v>269</v>
      </c>
      <c r="B32" t="s">
        <v>700</v>
      </c>
    </row>
    <row r="33" spans="1:2">
      <c r="A33" t="s">
        <v>480</v>
      </c>
      <c r="B33" t="s">
        <v>701</v>
      </c>
    </row>
    <row r="34" spans="1:2">
      <c r="A34" t="s">
        <v>575</v>
      </c>
      <c r="B34" t="s">
        <v>702</v>
      </c>
    </row>
    <row r="35" spans="1:2">
      <c r="A35" t="s">
        <v>481</v>
      </c>
      <c r="B35" t="s">
        <v>703</v>
      </c>
    </row>
    <row r="36" spans="1:2">
      <c r="A36" t="s">
        <v>615</v>
      </c>
      <c r="B36" t="s">
        <v>704</v>
      </c>
    </row>
    <row r="37" spans="1:2">
      <c r="A37" t="s">
        <v>659</v>
      </c>
      <c r="B37" t="s">
        <v>705</v>
      </c>
    </row>
    <row r="38" spans="1:2">
      <c r="A38" t="s">
        <v>601</v>
      </c>
      <c r="B38" t="s">
        <v>706</v>
      </c>
    </row>
    <row r="39" spans="1:2">
      <c r="A39" t="s">
        <v>602</v>
      </c>
      <c r="B39" t="s">
        <v>707</v>
      </c>
    </row>
    <row r="40" spans="1:2">
      <c r="A40" t="s">
        <v>652</v>
      </c>
      <c r="B40" t="s">
        <v>708</v>
      </c>
    </row>
    <row r="41" spans="1:2">
      <c r="A41" t="s">
        <v>482</v>
      </c>
      <c r="B41" t="s">
        <v>709</v>
      </c>
    </row>
    <row r="42" spans="1:2">
      <c r="A42" t="s">
        <v>616</v>
      </c>
      <c r="B42" t="s">
        <v>710</v>
      </c>
    </row>
    <row r="43" spans="1:2">
      <c r="A43" t="s">
        <v>711</v>
      </c>
      <c r="B43" t="s">
        <v>712</v>
      </c>
    </row>
    <row r="44" spans="1:2">
      <c r="A44" t="s">
        <v>713</v>
      </c>
      <c r="B44" t="s">
        <v>714</v>
      </c>
    </row>
    <row r="45" spans="1:2">
      <c r="A45" t="s">
        <v>664</v>
      </c>
      <c r="B45" t="s">
        <v>715</v>
      </c>
    </row>
    <row r="46" spans="1:2">
      <c r="A46" t="s">
        <v>426</v>
      </c>
      <c r="B46" t="s">
        <v>716</v>
      </c>
    </row>
    <row r="47" spans="1:2">
      <c r="A47" t="s">
        <v>217</v>
      </c>
      <c r="B47" t="s">
        <v>717</v>
      </c>
    </row>
    <row r="48" spans="1:2">
      <c r="A48" t="s">
        <v>483</v>
      </c>
      <c r="B48" t="s">
        <v>718</v>
      </c>
    </row>
    <row r="49" spans="1:2">
      <c r="A49" t="s">
        <v>326</v>
      </c>
      <c r="B49" t="s">
        <v>719</v>
      </c>
    </row>
    <row r="50" spans="1:2">
      <c r="A50" t="s">
        <v>366</v>
      </c>
      <c r="B50" t="s">
        <v>720</v>
      </c>
    </row>
    <row r="51" spans="1:2">
      <c r="A51" t="s">
        <v>721</v>
      </c>
      <c r="B51" t="s">
        <v>722</v>
      </c>
    </row>
    <row r="52" spans="1:2">
      <c r="A52" t="s">
        <v>327</v>
      </c>
      <c r="B52" t="s">
        <v>723</v>
      </c>
    </row>
    <row r="53" spans="1:2">
      <c r="A53" t="s">
        <v>484</v>
      </c>
      <c r="B53" t="s">
        <v>724</v>
      </c>
    </row>
    <row r="54" spans="1:2">
      <c r="A54" t="s">
        <v>603</v>
      </c>
      <c r="B54" t="s">
        <v>725</v>
      </c>
    </row>
    <row r="55" spans="1:2">
      <c r="A55" t="s">
        <v>597</v>
      </c>
      <c r="B55" t="s">
        <v>726</v>
      </c>
    </row>
    <row r="56" spans="1:2">
      <c r="A56" t="s">
        <v>617</v>
      </c>
      <c r="B56" t="s">
        <v>727</v>
      </c>
    </row>
    <row r="57" spans="1:2">
      <c r="A57" t="s">
        <v>728</v>
      </c>
      <c r="B57" t="s">
        <v>729</v>
      </c>
    </row>
    <row r="58" spans="1:2">
      <c r="A58" t="s">
        <v>730</v>
      </c>
      <c r="B58" t="s">
        <v>731</v>
      </c>
    </row>
    <row r="59" spans="1:2">
      <c r="A59" t="s">
        <v>341</v>
      </c>
      <c r="B59" t="s">
        <v>732</v>
      </c>
    </row>
    <row r="60" spans="1:2">
      <c r="A60" t="s">
        <v>733</v>
      </c>
      <c r="B60" t="s">
        <v>734</v>
      </c>
    </row>
    <row r="61" spans="1:2">
      <c r="A61" t="s">
        <v>427</v>
      </c>
      <c r="B61" t="s">
        <v>735</v>
      </c>
    </row>
    <row r="62" spans="1:2">
      <c r="A62" t="s">
        <v>485</v>
      </c>
      <c r="B62" t="s">
        <v>736</v>
      </c>
    </row>
    <row r="63" spans="1:2">
      <c r="A63" t="s">
        <v>486</v>
      </c>
      <c r="B63" t="s">
        <v>737</v>
      </c>
    </row>
    <row r="64" spans="1:2">
      <c r="A64" t="s">
        <v>560</v>
      </c>
      <c r="B64" t="s">
        <v>738</v>
      </c>
    </row>
    <row r="65" spans="1:2">
      <c r="A65" t="s">
        <v>428</v>
      </c>
      <c r="B65" t="s">
        <v>739</v>
      </c>
    </row>
    <row r="66" spans="1:2">
      <c r="A66" t="s">
        <v>321</v>
      </c>
      <c r="B66" t="s">
        <v>740</v>
      </c>
    </row>
    <row r="67" spans="1:2">
      <c r="A67" t="s">
        <v>741</v>
      </c>
      <c r="B67" t="s">
        <v>742</v>
      </c>
    </row>
    <row r="68" spans="1:2">
      <c r="A68" t="s">
        <v>398</v>
      </c>
      <c r="B68" t="s">
        <v>743</v>
      </c>
    </row>
    <row r="69" spans="1:2">
      <c r="A69" t="s">
        <v>627</v>
      </c>
      <c r="B69" t="s">
        <v>744</v>
      </c>
    </row>
    <row r="70" spans="1:2">
      <c r="A70" t="s">
        <v>745</v>
      </c>
      <c r="B70" t="s">
        <v>746</v>
      </c>
    </row>
    <row r="71" spans="1:2">
      <c r="A71" t="s">
        <v>367</v>
      </c>
      <c r="B71" t="s">
        <v>747</v>
      </c>
    </row>
    <row r="72" spans="1:2">
      <c r="A72" t="s">
        <v>429</v>
      </c>
      <c r="B72" t="s">
        <v>748</v>
      </c>
    </row>
    <row r="73" spans="1:2">
      <c r="A73" t="s">
        <v>487</v>
      </c>
      <c r="B73" t="s">
        <v>749</v>
      </c>
    </row>
    <row r="74" spans="1:2">
      <c r="A74" t="s">
        <v>399</v>
      </c>
      <c r="B74" t="s">
        <v>750</v>
      </c>
    </row>
    <row r="75" spans="1:2">
      <c r="A75" t="s">
        <v>258</v>
      </c>
      <c r="B75" t="s">
        <v>751</v>
      </c>
    </row>
    <row r="76" spans="1:2">
      <c r="A76" t="s">
        <v>328</v>
      </c>
      <c r="B76" t="s">
        <v>752</v>
      </c>
    </row>
    <row r="77" spans="1:2">
      <c r="A77" t="s">
        <v>237</v>
      </c>
      <c r="B77" t="s">
        <v>753</v>
      </c>
    </row>
    <row r="78" spans="1:2">
      <c r="A78" t="s">
        <v>430</v>
      </c>
      <c r="B78" t="s">
        <v>754</v>
      </c>
    </row>
    <row r="79" spans="1:2">
      <c r="A79" t="s">
        <v>276</v>
      </c>
      <c r="B79" t="s">
        <v>755</v>
      </c>
    </row>
    <row r="80" spans="1:2">
      <c r="A80" t="s">
        <v>488</v>
      </c>
      <c r="B80" t="s">
        <v>756</v>
      </c>
    </row>
    <row r="81" spans="1:2">
      <c r="A81" t="s">
        <v>196</v>
      </c>
      <c r="B81" t="s">
        <v>757</v>
      </c>
    </row>
    <row r="82" spans="1:2">
      <c r="A82" t="s">
        <v>431</v>
      </c>
      <c r="B82" t="s">
        <v>758</v>
      </c>
    </row>
    <row r="83" spans="1:2">
      <c r="A83" t="s">
        <v>400</v>
      </c>
      <c r="B83" t="s">
        <v>759</v>
      </c>
    </row>
    <row r="84" spans="1:2">
      <c r="A84" t="s">
        <v>210</v>
      </c>
      <c r="B84" t="s">
        <v>760</v>
      </c>
    </row>
    <row r="85" spans="1:2">
      <c r="A85" t="s">
        <v>653</v>
      </c>
      <c r="B85" t="s">
        <v>761</v>
      </c>
    </row>
    <row r="86" spans="1:2">
      <c r="A86" t="s">
        <v>584</v>
      </c>
      <c r="B86" t="s">
        <v>762</v>
      </c>
    </row>
    <row r="87" spans="1:2">
      <c r="A87" t="s">
        <v>311</v>
      </c>
      <c r="B87" t="s">
        <v>763</v>
      </c>
    </row>
    <row r="88" spans="1:2">
      <c r="A88" t="s">
        <v>489</v>
      </c>
      <c r="B88" t="s">
        <v>764</v>
      </c>
    </row>
    <row r="89" spans="1:2">
      <c r="A89" t="s">
        <v>368</v>
      </c>
      <c r="B89" t="s">
        <v>765</v>
      </c>
    </row>
    <row r="90" spans="1:2">
      <c r="A90" t="s">
        <v>212</v>
      </c>
      <c r="B90" t="s">
        <v>766</v>
      </c>
    </row>
    <row r="91" spans="1:2">
      <c r="A91" t="s">
        <v>292</v>
      </c>
      <c r="B91" t="s">
        <v>767</v>
      </c>
    </row>
    <row r="92" spans="1:2">
      <c r="A92" t="s">
        <v>369</v>
      </c>
      <c r="B92" t="s">
        <v>768</v>
      </c>
    </row>
    <row r="93" spans="1:2">
      <c r="A93" t="s">
        <v>222</v>
      </c>
      <c r="B93" t="s">
        <v>769</v>
      </c>
    </row>
    <row r="94" spans="1:2">
      <c r="A94" t="s">
        <v>215</v>
      </c>
      <c r="B94" t="s">
        <v>770</v>
      </c>
    </row>
    <row r="95" spans="1:2">
      <c r="A95" t="s">
        <v>342</v>
      </c>
      <c r="B95" t="s">
        <v>771</v>
      </c>
    </row>
    <row r="96" spans="1:2">
      <c r="A96" t="s">
        <v>181</v>
      </c>
      <c r="B96" t="s">
        <v>772</v>
      </c>
    </row>
    <row r="97" spans="1:2">
      <c r="A97" t="s">
        <v>232</v>
      </c>
      <c r="B97" t="s">
        <v>773</v>
      </c>
    </row>
    <row r="98" spans="1:2">
      <c r="A98" t="s">
        <v>223</v>
      </c>
      <c r="B98" t="s">
        <v>774</v>
      </c>
    </row>
    <row r="99" spans="1:2">
      <c r="A99" t="s">
        <v>226</v>
      </c>
      <c r="B99" t="s">
        <v>775</v>
      </c>
    </row>
    <row r="100" spans="1:2">
      <c r="A100" t="s">
        <v>263</v>
      </c>
      <c r="B100" t="s">
        <v>776</v>
      </c>
    </row>
    <row r="101" spans="1:2">
      <c r="A101" t="s">
        <v>312</v>
      </c>
      <c r="B101" t="s">
        <v>777</v>
      </c>
    </row>
    <row r="102" spans="1:2">
      <c r="A102" t="s">
        <v>329</v>
      </c>
      <c r="B102" t="s">
        <v>778</v>
      </c>
    </row>
    <row r="103" spans="1:2">
      <c r="A103" t="s">
        <v>313</v>
      </c>
      <c r="B103" t="s">
        <v>779</v>
      </c>
    </row>
    <row r="104" spans="1:2">
      <c r="A104" t="s">
        <v>322</v>
      </c>
      <c r="B104" t="s">
        <v>780</v>
      </c>
    </row>
    <row r="105" spans="1:2">
      <c r="A105" t="s">
        <v>197</v>
      </c>
      <c r="B105" t="s">
        <v>781</v>
      </c>
    </row>
    <row r="106" spans="1:2">
      <c r="A106" t="s">
        <v>293</v>
      </c>
      <c r="B106" t="s">
        <v>782</v>
      </c>
    </row>
    <row r="107" spans="1:2">
      <c r="A107" t="s">
        <v>432</v>
      </c>
      <c r="B107" t="s">
        <v>783</v>
      </c>
    </row>
    <row r="108" spans="1:2">
      <c r="A108" t="s">
        <v>401</v>
      </c>
      <c r="B108" t="s">
        <v>784</v>
      </c>
    </row>
    <row r="109" spans="1:2">
      <c r="A109" t="s">
        <v>490</v>
      </c>
      <c r="B109" t="s">
        <v>785</v>
      </c>
    </row>
    <row r="110" spans="1:2">
      <c r="A110" t="s">
        <v>191</v>
      </c>
      <c r="B110" t="s">
        <v>786</v>
      </c>
    </row>
    <row r="111" spans="1:2">
      <c r="A111" t="s">
        <v>491</v>
      </c>
      <c r="B111" t="s">
        <v>787</v>
      </c>
    </row>
    <row r="112" spans="1:2">
      <c r="A112" t="s">
        <v>177</v>
      </c>
      <c r="B112" t="s">
        <v>788</v>
      </c>
    </row>
    <row r="113" spans="1:2">
      <c r="A113" t="s">
        <v>433</v>
      </c>
      <c r="B113" t="s">
        <v>789</v>
      </c>
    </row>
    <row r="114" spans="1:2">
      <c r="A114" t="s">
        <v>492</v>
      </c>
      <c r="B114" t="s">
        <v>790</v>
      </c>
    </row>
    <row r="115" spans="1:2">
      <c r="A115" t="s">
        <v>343</v>
      </c>
      <c r="B115" t="s">
        <v>791</v>
      </c>
    </row>
    <row r="116" spans="1:2">
      <c r="A116" t="s">
        <v>493</v>
      </c>
      <c r="B116" t="s">
        <v>792</v>
      </c>
    </row>
    <row r="117" spans="1:2">
      <c r="A117" t="s">
        <v>239</v>
      </c>
      <c r="B117" t="s">
        <v>793</v>
      </c>
    </row>
    <row r="118" spans="1:2">
      <c r="A118" t="s">
        <v>270</v>
      </c>
      <c r="B118" t="s">
        <v>794</v>
      </c>
    </row>
    <row r="119" spans="1:2">
      <c r="A119" t="s">
        <v>494</v>
      </c>
      <c r="B119" t="s">
        <v>795</v>
      </c>
    </row>
    <row r="120" spans="1:2">
      <c r="A120" t="s">
        <v>264</v>
      </c>
      <c r="B120" t="s">
        <v>796</v>
      </c>
    </row>
    <row r="121" spans="1:2">
      <c r="A121" t="s">
        <v>370</v>
      </c>
      <c r="B121" t="s">
        <v>797</v>
      </c>
    </row>
    <row r="122" spans="1:2">
      <c r="A122" t="s">
        <v>245</v>
      </c>
      <c r="B122" t="s">
        <v>798</v>
      </c>
    </row>
    <row r="123" spans="1:2">
      <c r="A123" t="s">
        <v>306</v>
      </c>
      <c r="B123" t="s">
        <v>799</v>
      </c>
    </row>
    <row r="124" spans="1:2">
      <c r="A124" t="s">
        <v>800</v>
      </c>
      <c r="B124" t="s">
        <v>801</v>
      </c>
    </row>
    <row r="125" spans="1:2">
      <c r="A125" t="s">
        <v>643</v>
      </c>
      <c r="B125" t="s">
        <v>802</v>
      </c>
    </row>
    <row r="126" spans="1:2">
      <c r="A126" t="s">
        <v>495</v>
      </c>
      <c r="B126" t="s">
        <v>803</v>
      </c>
    </row>
    <row r="127" spans="1:2">
      <c r="A127" t="s">
        <v>224</v>
      </c>
      <c r="B127" t="s">
        <v>804</v>
      </c>
    </row>
    <row r="128" spans="1:2">
      <c r="A128" t="s">
        <v>434</v>
      </c>
      <c r="B128" t="s">
        <v>805</v>
      </c>
    </row>
    <row r="129" spans="1:2">
      <c r="A129" t="s">
        <v>630</v>
      </c>
      <c r="B129" t="s">
        <v>806</v>
      </c>
    </row>
    <row r="130" spans="1:2">
      <c r="A130" t="s">
        <v>663</v>
      </c>
      <c r="B130" t="s">
        <v>807</v>
      </c>
    </row>
    <row r="131" spans="1:2">
      <c r="A131" t="s">
        <v>496</v>
      </c>
      <c r="B131" t="s">
        <v>808</v>
      </c>
    </row>
    <row r="132" spans="1:2">
      <c r="A132" t="s">
        <v>435</v>
      </c>
      <c r="B132" t="s">
        <v>809</v>
      </c>
    </row>
    <row r="133" spans="1:2">
      <c r="A133" t="s">
        <v>436</v>
      </c>
      <c r="B133" t="s">
        <v>810</v>
      </c>
    </row>
    <row r="134" spans="1:2">
      <c r="A134" t="s">
        <v>497</v>
      </c>
      <c r="B134" t="s">
        <v>811</v>
      </c>
    </row>
    <row r="135" spans="1:2">
      <c r="A135" t="s">
        <v>622</v>
      </c>
      <c r="B135" t="s">
        <v>812</v>
      </c>
    </row>
    <row r="136" spans="1:2">
      <c r="A136" t="s">
        <v>623</v>
      </c>
      <c r="B136" t="s">
        <v>813</v>
      </c>
    </row>
    <row r="137" spans="1:2">
      <c r="A137" t="s">
        <v>631</v>
      </c>
      <c r="B137" t="s">
        <v>814</v>
      </c>
    </row>
    <row r="138" spans="1:2">
      <c r="A138" t="s">
        <v>314</v>
      </c>
      <c r="B138" t="s">
        <v>815</v>
      </c>
    </row>
    <row r="139" spans="1:2">
      <c r="A139" t="s">
        <v>402</v>
      </c>
      <c r="B139" t="s">
        <v>816</v>
      </c>
    </row>
    <row r="140" spans="1:2">
      <c r="A140" t="s">
        <v>498</v>
      </c>
      <c r="B140" t="s">
        <v>817</v>
      </c>
    </row>
    <row r="141" spans="1:2">
      <c r="A141" t="s">
        <v>265</v>
      </c>
      <c r="B141" t="s">
        <v>818</v>
      </c>
    </row>
    <row r="142" spans="1:2">
      <c r="A142" t="s">
        <v>371</v>
      </c>
      <c r="B142" t="s">
        <v>819</v>
      </c>
    </row>
    <row r="143" spans="1:2">
      <c r="A143" t="s">
        <v>285</v>
      </c>
      <c r="B143" t="s">
        <v>820</v>
      </c>
    </row>
    <row r="144" spans="1:2">
      <c r="A144" t="s">
        <v>499</v>
      </c>
      <c r="B144" t="s">
        <v>821</v>
      </c>
    </row>
    <row r="145" spans="1:2">
      <c r="A145" t="s">
        <v>403</v>
      </c>
      <c r="B145" t="s">
        <v>822</v>
      </c>
    </row>
    <row r="146" spans="1:2">
      <c r="A146" t="s">
        <v>344</v>
      </c>
      <c r="B146" t="s">
        <v>823</v>
      </c>
    </row>
    <row r="147" spans="1:2">
      <c r="A147" t="s">
        <v>437</v>
      </c>
      <c r="B147" t="s">
        <v>824</v>
      </c>
    </row>
    <row r="148" spans="1:2">
      <c r="A148" t="s">
        <v>651</v>
      </c>
      <c r="B148" t="s">
        <v>825</v>
      </c>
    </row>
    <row r="149" spans="1:2">
      <c r="A149" t="s">
        <v>576</v>
      </c>
      <c r="B149" t="s">
        <v>826</v>
      </c>
    </row>
    <row r="150" spans="1:2">
      <c r="A150" t="s">
        <v>500</v>
      </c>
      <c r="B150" t="s">
        <v>827</v>
      </c>
    </row>
    <row r="151" spans="1:2">
      <c r="A151" t="s">
        <v>233</v>
      </c>
      <c r="B151" t="s">
        <v>828</v>
      </c>
    </row>
    <row r="152" spans="1:2">
      <c r="A152" t="s">
        <v>594</v>
      </c>
      <c r="B152" t="s">
        <v>829</v>
      </c>
    </row>
    <row r="153" spans="1:2">
      <c r="A153" t="s">
        <v>661</v>
      </c>
      <c r="B153" t="s">
        <v>830</v>
      </c>
    </row>
    <row r="154" spans="1:2">
      <c r="A154" t="s">
        <v>501</v>
      </c>
      <c r="B154" t="s">
        <v>831</v>
      </c>
    </row>
    <row r="155" spans="1:2">
      <c r="A155" t="s">
        <v>330</v>
      </c>
      <c r="B155" t="s">
        <v>832</v>
      </c>
    </row>
    <row r="156" spans="1:2">
      <c r="A156" t="s">
        <v>502</v>
      </c>
      <c r="B156" t="s">
        <v>833</v>
      </c>
    </row>
    <row r="157" spans="1:2">
      <c r="A157" t="s">
        <v>438</v>
      </c>
      <c r="B157" t="s">
        <v>834</v>
      </c>
    </row>
    <row r="158" spans="1:2">
      <c r="A158" t="s">
        <v>213</v>
      </c>
      <c r="B158" t="s">
        <v>835</v>
      </c>
    </row>
    <row r="159" spans="1:2">
      <c r="A159" t="s">
        <v>218</v>
      </c>
      <c r="B159" t="s">
        <v>836</v>
      </c>
    </row>
    <row r="160" spans="1:2">
      <c r="A160" t="s">
        <v>225</v>
      </c>
      <c r="B160" t="s">
        <v>837</v>
      </c>
    </row>
    <row r="161" spans="1:2">
      <c r="A161" t="s">
        <v>331</v>
      </c>
      <c r="B161" t="s">
        <v>838</v>
      </c>
    </row>
    <row r="162" spans="1:2">
      <c r="A162" t="s">
        <v>186</v>
      </c>
      <c r="B162" t="s">
        <v>839</v>
      </c>
    </row>
    <row r="163" spans="1:2">
      <c r="A163" t="s">
        <v>315</v>
      </c>
      <c r="B163" t="s">
        <v>840</v>
      </c>
    </row>
    <row r="164" spans="1:2">
      <c r="A164" t="s">
        <v>294</v>
      </c>
      <c r="B164" t="s">
        <v>841</v>
      </c>
    </row>
    <row r="165" spans="1:2">
      <c r="A165" t="s">
        <v>439</v>
      </c>
      <c r="B165" t="s">
        <v>842</v>
      </c>
    </row>
    <row r="166" spans="1:2">
      <c r="A166" t="s">
        <v>271</v>
      </c>
      <c r="B166" t="s">
        <v>843</v>
      </c>
    </row>
    <row r="167" spans="1:2">
      <c r="A167" t="s">
        <v>277</v>
      </c>
      <c r="B167" t="s">
        <v>844</v>
      </c>
    </row>
    <row r="168" spans="1:2">
      <c r="A168" t="s">
        <v>440</v>
      </c>
      <c r="B168" t="s">
        <v>845</v>
      </c>
    </row>
    <row r="169" spans="1:2">
      <c r="A169" t="s">
        <v>259</v>
      </c>
      <c r="B169" t="s">
        <v>846</v>
      </c>
    </row>
    <row r="170" spans="1:2">
      <c r="A170" t="s">
        <v>208</v>
      </c>
      <c r="B170" t="s">
        <v>847</v>
      </c>
    </row>
    <row r="171" spans="1:2">
      <c r="A171" t="s">
        <v>372</v>
      </c>
      <c r="B171" t="s">
        <v>848</v>
      </c>
    </row>
    <row r="172" spans="1:2">
      <c r="A172" t="s">
        <v>207</v>
      </c>
      <c r="B172" t="s">
        <v>849</v>
      </c>
    </row>
    <row r="173" spans="1:2">
      <c r="A173" t="s">
        <v>190</v>
      </c>
      <c r="B173" t="s">
        <v>850</v>
      </c>
    </row>
    <row r="174" spans="1:2">
      <c r="A174" t="s">
        <v>441</v>
      </c>
      <c r="B174" t="s">
        <v>851</v>
      </c>
    </row>
    <row r="175" spans="1:2">
      <c r="A175" t="s">
        <v>632</v>
      </c>
      <c r="B175" t="s">
        <v>852</v>
      </c>
    </row>
    <row r="176" spans="1:2">
      <c r="A176" t="s">
        <v>332</v>
      </c>
      <c r="B176" t="s">
        <v>853</v>
      </c>
    </row>
    <row r="177" spans="1:2">
      <c r="A177" t="s">
        <v>373</v>
      </c>
      <c r="B177" t="s">
        <v>854</v>
      </c>
    </row>
    <row r="178" spans="1:2">
      <c r="A178" t="s">
        <v>374</v>
      </c>
      <c r="B178" t="s">
        <v>855</v>
      </c>
    </row>
    <row r="179" spans="1:2">
      <c r="A179" t="s">
        <v>240</v>
      </c>
      <c r="B179" t="s">
        <v>856</v>
      </c>
    </row>
    <row r="180" spans="1:2">
      <c r="A180" t="s">
        <v>204</v>
      </c>
      <c r="B180" t="s">
        <v>857</v>
      </c>
    </row>
    <row r="181" spans="1:2">
      <c r="A181" t="s">
        <v>234</v>
      </c>
      <c r="B181" t="s">
        <v>858</v>
      </c>
    </row>
    <row r="182" spans="1:2">
      <c r="A182" t="s">
        <v>503</v>
      </c>
      <c r="B182" t="s">
        <v>859</v>
      </c>
    </row>
    <row r="183" spans="1:2">
      <c r="A183" t="s">
        <v>585</v>
      </c>
      <c r="B183" t="s">
        <v>860</v>
      </c>
    </row>
    <row r="184" spans="1:2">
      <c r="A184" t="s">
        <v>577</v>
      </c>
      <c r="B184" t="s">
        <v>861</v>
      </c>
    </row>
    <row r="185" spans="1:2">
      <c r="A185" t="s">
        <v>862</v>
      </c>
      <c r="B185" t="s">
        <v>863</v>
      </c>
    </row>
    <row r="186" spans="1:2">
      <c r="A186" t="s">
        <v>345</v>
      </c>
      <c r="B186" t="s">
        <v>864</v>
      </c>
    </row>
    <row r="187" spans="1:2">
      <c r="A187" t="s">
        <v>323</v>
      </c>
      <c r="B187" t="s">
        <v>865</v>
      </c>
    </row>
    <row r="188" spans="1:2">
      <c r="A188" t="s">
        <v>249</v>
      </c>
      <c r="B188" t="s">
        <v>866</v>
      </c>
    </row>
    <row r="189" spans="1:2">
      <c r="A189" t="s">
        <v>346</v>
      </c>
      <c r="B189" t="s">
        <v>867</v>
      </c>
    </row>
    <row r="190" spans="1:2">
      <c r="A190" t="s">
        <v>504</v>
      </c>
      <c r="B190" t="s">
        <v>868</v>
      </c>
    </row>
    <row r="191" spans="1:2">
      <c r="A191" t="s">
        <v>235</v>
      </c>
      <c r="B191" t="s">
        <v>869</v>
      </c>
    </row>
    <row r="192" spans="1:2">
      <c r="A192" t="s">
        <v>333</v>
      </c>
      <c r="B192" t="s">
        <v>870</v>
      </c>
    </row>
    <row r="193" spans="1:2">
      <c r="A193" t="s">
        <v>442</v>
      </c>
      <c r="B193" t="s">
        <v>871</v>
      </c>
    </row>
    <row r="194" spans="1:2">
      <c r="A194" t="s">
        <v>404</v>
      </c>
      <c r="B194" t="s">
        <v>872</v>
      </c>
    </row>
    <row r="195" spans="1:2">
      <c r="A195" t="s">
        <v>192</v>
      </c>
      <c r="B195" t="s">
        <v>873</v>
      </c>
    </row>
    <row r="196" spans="1:2">
      <c r="A196" t="s">
        <v>187</v>
      </c>
      <c r="B196" t="s">
        <v>874</v>
      </c>
    </row>
    <row r="197" spans="1:2">
      <c r="A197" t="s">
        <v>295</v>
      </c>
      <c r="B197" t="s">
        <v>875</v>
      </c>
    </row>
    <row r="198" spans="1:2">
      <c r="A198" t="s">
        <v>189</v>
      </c>
      <c r="B198" t="s">
        <v>876</v>
      </c>
    </row>
    <row r="199" spans="1:2">
      <c r="A199" t="s">
        <v>505</v>
      </c>
      <c r="B199" t="s">
        <v>877</v>
      </c>
    </row>
    <row r="200" spans="1:2">
      <c r="A200" t="s">
        <v>506</v>
      </c>
      <c r="B200" t="s">
        <v>878</v>
      </c>
    </row>
    <row r="201" spans="1:2">
      <c r="A201" t="s">
        <v>236</v>
      </c>
      <c r="B201" t="s">
        <v>879</v>
      </c>
    </row>
    <row r="202" spans="1:2">
      <c r="A202" t="s">
        <v>214</v>
      </c>
      <c r="B202" t="s">
        <v>880</v>
      </c>
    </row>
    <row r="203" spans="1:2">
      <c r="A203" t="s">
        <v>227</v>
      </c>
      <c r="B203" t="s">
        <v>881</v>
      </c>
    </row>
    <row r="204" spans="1:2">
      <c r="A204" t="s">
        <v>202</v>
      </c>
      <c r="B204" t="s">
        <v>882</v>
      </c>
    </row>
    <row r="205" spans="1:2">
      <c r="A205" t="s">
        <v>507</v>
      </c>
      <c r="B205" t="s">
        <v>883</v>
      </c>
    </row>
    <row r="206" spans="1:2">
      <c r="A206" t="s">
        <v>508</v>
      </c>
      <c r="B206" t="s">
        <v>884</v>
      </c>
    </row>
    <row r="207" spans="1:2">
      <c r="A207" t="s">
        <v>405</v>
      </c>
      <c r="B207" t="s">
        <v>885</v>
      </c>
    </row>
    <row r="208" spans="1:2">
      <c r="A208" t="s">
        <v>509</v>
      </c>
      <c r="B208" t="s">
        <v>886</v>
      </c>
    </row>
    <row r="209" spans="1:2">
      <c r="A209" t="s">
        <v>510</v>
      </c>
      <c r="B209" t="s">
        <v>887</v>
      </c>
    </row>
    <row r="210" spans="1:2">
      <c r="A210" t="s">
        <v>347</v>
      </c>
      <c r="B210" t="s">
        <v>888</v>
      </c>
    </row>
    <row r="211" spans="1:2">
      <c r="A211" t="s">
        <v>406</v>
      </c>
      <c r="B211" t="s">
        <v>889</v>
      </c>
    </row>
    <row r="212" spans="1:2">
      <c r="A212" t="s">
        <v>511</v>
      </c>
      <c r="B212" t="s">
        <v>890</v>
      </c>
    </row>
    <row r="213" spans="1:2">
      <c r="A213" t="s">
        <v>260</v>
      </c>
      <c r="B213" t="s">
        <v>891</v>
      </c>
    </row>
    <row r="214" spans="1:2">
      <c r="A214" t="s">
        <v>618</v>
      </c>
      <c r="B214" t="s">
        <v>892</v>
      </c>
    </row>
    <row r="215" spans="1:2">
      <c r="A215" t="s">
        <v>348</v>
      </c>
      <c r="B215" t="s">
        <v>893</v>
      </c>
    </row>
    <row r="216" spans="1:2">
      <c r="A216" t="s">
        <v>443</v>
      </c>
      <c r="B216" t="s">
        <v>894</v>
      </c>
    </row>
    <row r="217" spans="1:2">
      <c r="A217" t="s">
        <v>375</v>
      </c>
      <c r="B217" t="s">
        <v>895</v>
      </c>
    </row>
    <row r="218" spans="1:2">
      <c r="A218" t="s">
        <v>512</v>
      </c>
      <c r="B218" t="s">
        <v>896</v>
      </c>
    </row>
    <row r="219" spans="1:2">
      <c r="A219" t="s">
        <v>349</v>
      </c>
      <c r="B219" t="s">
        <v>897</v>
      </c>
    </row>
    <row r="220" spans="1:2">
      <c r="A220" t="s">
        <v>376</v>
      </c>
      <c r="B220" t="s">
        <v>898</v>
      </c>
    </row>
    <row r="221" spans="1:2">
      <c r="A221" t="s">
        <v>638</v>
      </c>
      <c r="B221" t="s">
        <v>899</v>
      </c>
    </row>
    <row r="222" spans="1:2">
      <c r="A222" t="s">
        <v>513</v>
      </c>
      <c r="B222" t="s">
        <v>900</v>
      </c>
    </row>
    <row r="223" spans="1:2">
      <c r="A223" t="s">
        <v>578</v>
      </c>
      <c r="B223" t="s">
        <v>901</v>
      </c>
    </row>
    <row r="224" spans="1:2">
      <c r="A224" t="s">
        <v>251</v>
      </c>
      <c r="B224" t="s">
        <v>902</v>
      </c>
    </row>
    <row r="225" spans="1:2">
      <c r="A225" t="s">
        <v>604</v>
      </c>
      <c r="B225" t="s">
        <v>903</v>
      </c>
    </row>
    <row r="226" spans="1:2">
      <c r="A226" t="s">
        <v>299</v>
      </c>
      <c r="B226" t="s">
        <v>904</v>
      </c>
    </row>
    <row r="227" spans="1:2">
      <c r="A227" t="s">
        <v>272</v>
      </c>
      <c r="B227" t="s">
        <v>905</v>
      </c>
    </row>
    <row r="228" spans="1:2">
      <c r="A228" t="s">
        <v>444</v>
      </c>
      <c r="B228" t="s">
        <v>906</v>
      </c>
    </row>
    <row r="229" spans="1:2">
      <c r="A229" t="s">
        <v>907</v>
      </c>
      <c r="B229" t="s">
        <v>908</v>
      </c>
    </row>
    <row r="230" spans="1:2">
      <c r="A230" t="s">
        <v>445</v>
      </c>
      <c r="B230" t="s">
        <v>909</v>
      </c>
    </row>
    <row r="231" spans="1:2">
      <c r="A231" t="s">
        <v>350</v>
      </c>
      <c r="B231" t="s">
        <v>910</v>
      </c>
    </row>
    <row r="232" spans="1:2">
      <c r="A232" t="s">
        <v>273</v>
      </c>
      <c r="B232" t="s">
        <v>911</v>
      </c>
    </row>
    <row r="233" spans="1:2">
      <c r="A233" t="s">
        <v>514</v>
      </c>
      <c r="B233" t="s">
        <v>912</v>
      </c>
    </row>
    <row r="234" spans="1:2">
      <c r="A234" t="s">
        <v>650</v>
      </c>
      <c r="B234" t="s">
        <v>913</v>
      </c>
    </row>
    <row r="235" spans="1:2">
      <c r="A235" t="s">
        <v>648</v>
      </c>
      <c r="B235" t="s">
        <v>914</v>
      </c>
    </row>
    <row r="236" spans="1:2">
      <c r="A236" t="s">
        <v>654</v>
      </c>
      <c r="B236" t="s">
        <v>915</v>
      </c>
    </row>
    <row r="237" spans="1:2">
      <c r="A237" t="s">
        <v>586</v>
      </c>
      <c r="B237" t="s">
        <v>916</v>
      </c>
    </row>
    <row r="238" spans="1:2">
      <c r="A238" t="s">
        <v>246</v>
      </c>
      <c r="B238" t="s">
        <v>917</v>
      </c>
    </row>
    <row r="239" spans="1:2">
      <c r="A239" t="s">
        <v>377</v>
      </c>
      <c r="B239" t="s">
        <v>918</v>
      </c>
    </row>
    <row r="240" spans="1:2">
      <c r="A240" t="s">
        <v>515</v>
      </c>
      <c r="B240" t="s">
        <v>919</v>
      </c>
    </row>
    <row r="241" spans="1:2">
      <c r="A241" t="s">
        <v>605</v>
      </c>
      <c r="B241" t="s">
        <v>920</v>
      </c>
    </row>
    <row r="242" spans="1:2">
      <c r="A242" t="s">
        <v>247</v>
      </c>
      <c r="B242" t="s">
        <v>921</v>
      </c>
    </row>
    <row r="243" spans="1:2">
      <c r="A243" t="s">
        <v>516</v>
      </c>
      <c r="B243" t="s">
        <v>922</v>
      </c>
    </row>
    <row r="244" spans="1:2">
      <c r="A244" t="s">
        <v>446</v>
      </c>
      <c r="B244" t="s">
        <v>923</v>
      </c>
    </row>
    <row r="245" spans="1:2">
      <c r="A245" t="s">
        <v>606</v>
      </c>
      <c r="B245" t="s">
        <v>924</v>
      </c>
    </row>
    <row r="246" spans="1:2">
      <c r="A246" t="s">
        <v>579</v>
      </c>
      <c r="B246" t="s">
        <v>925</v>
      </c>
    </row>
    <row r="247" spans="1:2">
      <c r="A247" t="s">
        <v>644</v>
      </c>
      <c r="B247" t="s">
        <v>926</v>
      </c>
    </row>
    <row r="248" spans="1:2">
      <c r="A248" t="s">
        <v>927</v>
      </c>
      <c r="B248" t="s">
        <v>928</v>
      </c>
    </row>
    <row r="249" spans="1:2">
      <c r="A249" t="s">
        <v>929</v>
      </c>
      <c r="B249" t="s">
        <v>930</v>
      </c>
    </row>
    <row r="250" spans="1:2">
      <c r="A250" t="s">
        <v>931</v>
      </c>
      <c r="B250" t="s">
        <v>932</v>
      </c>
    </row>
    <row r="251" spans="1:2">
      <c r="A251" t="s">
        <v>591</v>
      </c>
      <c r="B251" t="s">
        <v>933</v>
      </c>
    </row>
    <row r="252" spans="1:2">
      <c r="A252" t="s">
        <v>665</v>
      </c>
      <c r="B252" t="s">
        <v>934</v>
      </c>
    </row>
    <row r="253" spans="1:2">
      <c r="A253" t="s">
        <v>633</v>
      </c>
      <c r="B253" t="s">
        <v>935</v>
      </c>
    </row>
    <row r="254" spans="1:2">
      <c r="A254" t="s">
        <v>655</v>
      </c>
      <c r="B254" t="s">
        <v>936</v>
      </c>
    </row>
    <row r="255" spans="1:2">
      <c r="A255" t="s">
        <v>937</v>
      </c>
      <c r="B255" t="s">
        <v>938</v>
      </c>
    </row>
    <row r="256" spans="1:2">
      <c r="A256" t="s">
        <v>939</v>
      </c>
      <c r="B256" t="s">
        <v>940</v>
      </c>
    </row>
    <row r="257" spans="1:2">
      <c r="A257" t="s">
        <v>517</v>
      </c>
      <c r="B257" t="s">
        <v>941</v>
      </c>
    </row>
    <row r="258" spans="1:2">
      <c r="A258" t="s">
        <v>656</v>
      </c>
      <c r="B258" t="s">
        <v>942</v>
      </c>
    </row>
    <row r="259" spans="1:2">
      <c r="A259" t="s">
        <v>351</v>
      </c>
      <c r="B259" t="s">
        <v>943</v>
      </c>
    </row>
    <row r="260" spans="1:2">
      <c r="A260" t="s">
        <v>658</v>
      </c>
      <c r="B260" t="s">
        <v>944</v>
      </c>
    </row>
    <row r="261" spans="1:2">
      <c r="A261" t="s">
        <v>447</v>
      </c>
      <c r="B261" t="s">
        <v>945</v>
      </c>
    </row>
    <row r="262" spans="1:2">
      <c r="A262" t="s">
        <v>946</v>
      </c>
      <c r="B262" t="s">
        <v>947</v>
      </c>
    </row>
    <row r="263" spans="1:2">
      <c r="A263" t="s">
        <v>607</v>
      </c>
      <c r="B263" t="s">
        <v>948</v>
      </c>
    </row>
    <row r="264" spans="1:2">
      <c r="A264" t="s">
        <v>407</v>
      </c>
      <c r="B264" t="s">
        <v>949</v>
      </c>
    </row>
    <row r="265" spans="1:2">
      <c r="A265" t="s">
        <v>378</v>
      </c>
      <c r="B265" t="s">
        <v>950</v>
      </c>
    </row>
    <row r="266" spans="1:2">
      <c r="A266" t="s">
        <v>352</v>
      </c>
      <c r="B266" t="s">
        <v>951</v>
      </c>
    </row>
    <row r="267" spans="1:2">
      <c r="A267" t="s">
        <v>573</v>
      </c>
      <c r="B267" t="s">
        <v>952</v>
      </c>
    </row>
    <row r="268" spans="1:2">
      <c r="A268" t="s">
        <v>448</v>
      </c>
      <c r="B268" t="s">
        <v>953</v>
      </c>
    </row>
    <row r="269" spans="1:2">
      <c r="A269" t="s">
        <v>580</v>
      </c>
      <c r="B269" t="s">
        <v>954</v>
      </c>
    </row>
    <row r="270" spans="1:2">
      <c r="A270" t="s">
        <v>647</v>
      </c>
      <c r="B270" t="s">
        <v>955</v>
      </c>
    </row>
    <row r="271" spans="1:2">
      <c r="A271" t="s">
        <v>956</v>
      </c>
      <c r="B271" t="s">
        <v>957</v>
      </c>
    </row>
    <row r="272" spans="1:2">
      <c r="A272" t="s">
        <v>649</v>
      </c>
      <c r="B272" t="s">
        <v>958</v>
      </c>
    </row>
    <row r="273" spans="1:2">
      <c r="A273" t="s">
        <v>587</v>
      </c>
      <c r="B273" t="s">
        <v>959</v>
      </c>
    </row>
    <row r="274" spans="1:2">
      <c r="A274" t="s">
        <v>379</v>
      </c>
      <c r="B274" t="s">
        <v>960</v>
      </c>
    </row>
    <row r="275" spans="1:2">
      <c r="A275" t="s">
        <v>278</v>
      </c>
      <c r="B275" t="s">
        <v>961</v>
      </c>
    </row>
    <row r="276" spans="1:2">
      <c r="A276" t="s">
        <v>279</v>
      </c>
      <c r="B276" t="s">
        <v>962</v>
      </c>
    </row>
    <row r="277" spans="1:2">
      <c r="A277" t="s">
        <v>645</v>
      </c>
      <c r="B277" t="s">
        <v>963</v>
      </c>
    </row>
    <row r="278" spans="1:2">
      <c r="A278" t="s">
        <v>518</v>
      </c>
      <c r="B278" t="s">
        <v>964</v>
      </c>
    </row>
    <row r="279" spans="1:2">
      <c r="A279" t="s">
        <v>300</v>
      </c>
      <c r="B279" t="s">
        <v>965</v>
      </c>
    </row>
    <row r="280" spans="1:2">
      <c r="A280" t="s">
        <v>449</v>
      </c>
      <c r="B280" t="s">
        <v>966</v>
      </c>
    </row>
    <row r="281" spans="1:2">
      <c r="A281" t="s">
        <v>519</v>
      </c>
      <c r="B281" t="s">
        <v>967</v>
      </c>
    </row>
    <row r="282" spans="1:2">
      <c r="A282" t="s">
        <v>252</v>
      </c>
      <c r="B282" t="s">
        <v>968</v>
      </c>
    </row>
    <row r="283" spans="1:2">
      <c r="A283" t="s">
        <v>621</v>
      </c>
      <c r="B283" t="s">
        <v>969</v>
      </c>
    </row>
    <row r="284" spans="1:2">
      <c r="A284" t="s">
        <v>520</v>
      </c>
      <c r="B284" t="s">
        <v>970</v>
      </c>
    </row>
    <row r="285" spans="1:2">
      <c r="A285" t="s">
        <v>628</v>
      </c>
      <c r="B285" t="s">
        <v>971</v>
      </c>
    </row>
    <row r="286" spans="1:2">
      <c r="A286" t="s">
        <v>301</v>
      </c>
      <c r="B286" t="s">
        <v>972</v>
      </c>
    </row>
    <row r="287" spans="1:2">
      <c r="A287" t="s">
        <v>286</v>
      </c>
      <c r="B287" t="s">
        <v>973</v>
      </c>
    </row>
    <row r="288" spans="1:2">
      <c r="A288" t="s">
        <v>408</v>
      </c>
      <c r="B288" t="s">
        <v>974</v>
      </c>
    </row>
    <row r="289" spans="1:2">
      <c r="A289" t="s">
        <v>564</v>
      </c>
      <c r="B289" t="s">
        <v>975</v>
      </c>
    </row>
    <row r="290" spans="1:2">
      <c r="A290" t="s">
        <v>450</v>
      </c>
      <c r="B290" t="s">
        <v>976</v>
      </c>
    </row>
    <row r="291" spans="1:2">
      <c r="A291" t="s">
        <v>625</v>
      </c>
      <c r="B291" t="s">
        <v>977</v>
      </c>
    </row>
    <row r="292" spans="1:2">
      <c r="A292" t="s">
        <v>451</v>
      </c>
      <c r="B292" t="s">
        <v>978</v>
      </c>
    </row>
    <row r="293" spans="1:2">
      <c r="A293" t="s">
        <v>261</v>
      </c>
      <c r="B293" t="s">
        <v>979</v>
      </c>
    </row>
    <row r="294" spans="1:2">
      <c r="A294" t="s">
        <v>199</v>
      </c>
      <c r="B294" t="s">
        <v>980</v>
      </c>
    </row>
    <row r="295" spans="1:2">
      <c r="A295" t="s">
        <v>521</v>
      </c>
      <c r="B295" t="s">
        <v>981</v>
      </c>
    </row>
    <row r="296" spans="1:2">
      <c r="A296" t="s">
        <v>522</v>
      </c>
      <c r="B296" t="s">
        <v>982</v>
      </c>
    </row>
    <row r="297" spans="1:2">
      <c r="A297" t="s">
        <v>588</v>
      </c>
      <c r="B297" t="s">
        <v>983</v>
      </c>
    </row>
    <row r="298" spans="1:2">
      <c r="A298" t="s">
        <v>639</v>
      </c>
      <c r="B298" t="s">
        <v>984</v>
      </c>
    </row>
    <row r="299" spans="1:2">
      <c r="A299" t="s">
        <v>452</v>
      </c>
      <c r="B299" t="s">
        <v>985</v>
      </c>
    </row>
    <row r="300" spans="1:2">
      <c r="A300" t="s">
        <v>608</v>
      </c>
      <c r="B300" t="s">
        <v>986</v>
      </c>
    </row>
    <row r="301" spans="1:2">
      <c r="A301" t="s">
        <v>589</v>
      </c>
      <c r="B301" t="s">
        <v>987</v>
      </c>
    </row>
    <row r="302" spans="1:2">
      <c r="A302" t="s">
        <v>609</v>
      </c>
      <c r="B302" t="s">
        <v>988</v>
      </c>
    </row>
    <row r="303" spans="1:2">
      <c r="A303" t="s">
        <v>523</v>
      </c>
      <c r="B303" t="s">
        <v>989</v>
      </c>
    </row>
    <row r="304" spans="1:2">
      <c r="A304" t="s">
        <v>231</v>
      </c>
      <c r="B304" t="s">
        <v>990</v>
      </c>
    </row>
    <row r="305" spans="1:2">
      <c r="A305" t="s">
        <v>193</v>
      </c>
      <c r="B305" t="s">
        <v>991</v>
      </c>
    </row>
    <row r="306" spans="1:2">
      <c r="A306" t="s">
        <v>524</v>
      </c>
      <c r="B306" t="s">
        <v>992</v>
      </c>
    </row>
    <row r="307" spans="1:2">
      <c r="A307" t="s">
        <v>380</v>
      </c>
      <c r="B307" t="s">
        <v>993</v>
      </c>
    </row>
    <row r="308" spans="1:2">
      <c r="A308" t="s">
        <v>453</v>
      </c>
      <c r="B308" t="s">
        <v>994</v>
      </c>
    </row>
    <row r="309" spans="1:2">
      <c r="A309" t="s">
        <v>280</v>
      </c>
      <c r="B309" t="s">
        <v>995</v>
      </c>
    </row>
    <row r="310" spans="1:2">
      <c r="A310" t="s">
        <v>409</v>
      </c>
      <c r="B310" t="s">
        <v>996</v>
      </c>
    </row>
    <row r="311" spans="1:2">
      <c r="A311" t="s">
        <v>353</v>
      </c>
      <c r="B311" t="s">
        <v>997</v>
      </c>
    </row>
    <row r="312" spans="1:2">
      <c r="A312" t="s">
        <v>281</v>
      </c>
      <c r="B312" t="s">
        <v>998</v>
      </c>
    </row>
    <row r="313" spans="1:2">
      <c r="A313" t="s">
        <v>381</v>
      </c>
      <c r="B313" t="s">
        <v>999</v>
      </c>
    </row>
    <row r="314" spans="1:2">
      <c r="A314" t="s">
        <v>242</v>
      </c>
      <c r="B314" t="s">
        <v>1000</v>
      </c>
    </row>
    <row r="315" spans="1:2">
      <c r="A315" t="s">
        <v>282</v>
      </c>
      <c r="B315" t="s">
        <v>1001</v>
      </c>
    </row>
    <row r="316" spans="1:2">
      <c r="A316" t="s">
        <v>219</v>
      </c>
      <c r="B316" t="s">
        <v>1002</v>
      </c>
    </row>
    <row r="317" spans="1:2">
      <c r="A317" t="s">
        <v>382</v>
      </c>
      <c r="B317" t="s">
        <v>1003</v>
      </c>
    </row>
    <row r="318" spans="1:2">
      <c r="A318" t="s">
        <v>525</v>
      </c>
      <c r="B318" t="s">
        <v>1004</v>
      </c>
    </row>
    <row r="319" spans="1:2">
      <c r="A319" t="s">
        <v>592</v>
      </c>
      <c r="B319" t="s">
        <v>1005</v>
      </c>
    </row>
    <row r="320" spans="1:2">
      <c r="A320" t="s">
        <v>283</v>
      </c>
      <c r="B320" t="s">
        <v>1006</v>
      </c>
    </row>
    <row r="321" spans="1:2">
      <c r="A321" t="s">
        <v>610</v>
      </c>
      <c r="B321" t="s">
        <v>1007</v>
      </c>
    </row>
    <row r="322" spans="1:2">
      <c r="A322" t="s">
        <v>611</v>
      </c>
      <c r="B322" t="s">
        <v>1008</v>
      </c>
    </row>
    <row r="323" spans="1:2">
      <c r="A323" t="s">
        <v>454</v>
      </c>
      <c r="B323" t="s">
        <v>1009</v>
      </c>
    </row>
    <row r="324" spans="1:2">
      <c r="A324" t="s">
        <v>203</v>
      </c>
      <c r="B324" t="s">
        <v>1010</v>
      </c>
    </row>
    <row r="325" spans="1:2">
      <c r="A325" t="s">
        <v>581</v>
      </c>
      <c r="B325" t="s">
        <v>1011</v>
      </c>
    </row>
    <row r="326" spans="1:2">
      <c r="A326" t="s">
        <v>307</v>
      </c>
      <c r="B326" t="s">
        <v>1012</v>
      </c>
    </row>
    <row r="327" spans="1:2">
      <c r="A327" t="s">
        <v>316</v>
      </c>
      <c r="B327" t="s">
        <v>1013</v>
      </c>
    </row>
    <row r="328" spans="1:2">
      <c r="A328" t="s">
        <v>526</v>
      </c>
      <c r="B328" t="s">
        <v>1014</v>
      </c>
    </row>
    <row r="329" spans="1:2">
      <c r="A329" t="s">
        <v>410</v>
      </c>
      <c r="B329" t="s">
        <v>1015</v>
      </c>
    </row>
    <row r="330" spans="1:2">
      <c r="A330" t="s">
        <v>455</v>
      </c>
      <c r="B330" t="s">
        <v>1016</v>
      </c>
    </row>
    <row r="331" spans="1:2">
      <c r="A331" t="s">
        <v>640</v>
      </c>
      <c r="B331" t="s">
        <v>1017</v>
      </c>
    </row>
    <row r="332" spans="1:2">
      <c r="A332" t="s">
        <v>527</v>
      </c>
      <c r="B332" t="s">
        <v>1018</v>
      </c>
    </row>
    <row r="333" spans="1:2">
      <c r="A333" t="s">
        <v>456</v>
      </c>
      <c r="B333" t="s">
        <v>1019</v>
      </c>
    </row>
    <row r="334" spans="1:2">
      <c r="A334" t="s">
        <v>200</v>
      </c>
      <c r="B334" t="s">
        <v>1020</v>
      </c>
    </row>
    <row r="335" spans="1:2">
      <c r="A335" t="s">
        <v>354</v>
      </c>
      <c r="B335" t="s">
        <v>1021</v>
      </c>
    </row>
    <row r="336" spans="1:2">
      <c r="A336" t="s">
        <v>383</v>
      </c>
      <c r="B336" t="s">
        <v>1022</v>
      </c>
    </row>
    <row r="337" spans="1:2">
      <c r="A337" t="s">
        <v>266</v>
      </c>
      <c r="B337" t="s">
        <v>1023</v>
      </c>
    </row>
    <row r="338" spans="1:2">
      <c r="A338" t="s">
        <v>274</v>
      </c>
      <c r="B338" t="s">
        <v>1024</v>
      </c>
    </row>
    <row r="339" spans="1:2">
      <c r="A339" t="s">
        <v>1025</v>
      </c>
      <c r="B339" t="s">
        <v>1026</v>
      </c>
    </row>
    <row r="340" spans="1:2">
      <c r="A340" t="s">
        <v>411</v>
      </c>
      <c r="B340" t="s">
        <v>1027</v>
      </c>
    </row>
    <row r="341" spans="1:2">
      <c r="A341" t="s">
        <v>1028</v>
      </c>
      <c r="B341" t="s">
        <v>1029</v>
      </c>
    </row>
    <row r="342" spans="1:2">
      <c r="A342" t="s">
        <v>457</v>
      </c>
      <c r="B342" t="s">
        <v>1030</v>
      </c>
    </row>
    <row r="343" spans="1:2">
      <c r="A343" t="s">
        <v>1031</v>
      </c>
      <c r="B343" t="s">
        <v>1032</v>
      </c>
    </row>
    <row r="344" spans="1:2">
      <c r="A344" t="s">
        <v>528</v>
      </c>
      <c r="B344" t="s">
        <v>1033</v>
      </c>
    </row>
    <row r="345" spans="1:2">
      <c r="A345" t="s">
        <v>529</v>
      </c>
      <c r="B345" t="s">
        <v>1034</v>
      </c>
    </row>
    <row r="346" spans="1:2">
      <c r="A346" t="s">
        <v>565</v>
      </c>
      <c r="B346" t="s">
        <v>1035</v>
      </c>
    </row>
    <row r="347" spans="1:2">
      <c r="A347" t="s">
        <v>1036</v>
      </c>
      <c r="B347" t="s">
        <v>1037</v>
      </c>
    </row>
    <row r="348" spans="1:2">
      <c r="A348" t="s">
        <v>582</v>
      </c>
      <c r="B348" t="s">
        <v>1038</v>
      </c>
    </row>
    <row r="349" spans="1:2">
      <c r="A349" t="s">
        <v>1039</v>
      </c>
      <c r="B349" t="s">
        <v>1040</v>
      </c>
    </row>
    <row r="350" spans="1:2">
      <c r="A350" t="s">
        <v>530</v>
      </c>
      <c r="B350" t="s">
        <v>1041</v>
      </c>
    </row>
    <row r="351" spans="1:2">
      <c r="A351" t="s">
        <v>1042</v>
      </c>
      <c r="B351" t="s">
        <v>1043</v>
      </c>
    </row>
    <row r="352" spans="1:2">
      <c r="A352" t="s">
        <v>1044</v>
      </c>
      <c r="B352" t="s">
        <v>1045</v>
      </c>
    </row>
    <row r="353" spans="1:2">
      <c r="A353" t="s">
        <v>296</v>
      </c>
      <c r="B353" t="s">
        <v>1046</v>
      </c>
    </row>
    <row r="354" spans="1:2">
      <c r="A354" t="s">
        <v>531</v>
      </c>
      <c r="B354" t="s">
        <v>1047</v>
      </c>
    </row>
    <row r="355" spans="1:2">
      <c r="A355" t="s">
        <v>634</v>
      </c>
      <c r="B355" t="s">
        <v>1048</v>
      </c>
    </row>
    <row r="356" spans="1:2">
      <c r="A356" t="s">
        <v>532</v>
      </c>
      <c r="B356" t="s">
        <v>1049</v>
      </c>
    </row>
    <row r="357" spans="1:2">
      <c r="A357" t="s">
        <v>458</v>
      </c>
      <c r="B357" t="s">
        <v>1050</v>
      </c>
    </row>
    <row r="358" spans="1:2">
      <c r="A358" t="s">
        <v>384</v>
      </c>
      <c r="B358" t="s">
        <v>1051</v>
      </c>
    </row>
    <row r="359" spans="1:2">
      <c r="A359" t="s">
        <v>636</v>
      </c>
      <c r="B359" t="s">
        <v>1052</v>
      </c>
    </row>
    <row r="360" spans="1:2">
      <c r="A360" t="s">
        <v>646</v>
      </c>
      <c r="B360" t="s">
        <v>1053</v>
      </c>
    </row>
    <row r="361" spans="1:2">
      <c r="A361" t="s">
        <v>657</v>
      </c>
      <c r="B361" t="s">
        <v>1054</v>
      </c>
    </row>
    <row r="362" spans="1:2">
      <c r="A362" t="s">
        <v>302</v>
      </c>
      <c r="B362" t="s">
        <v>1055</v>
      </c>
    </row>
    <row r="363" spans="1:2">
      <c r="A363" t="s">
        <v>317</v>
      </c>
      <c r="B363" t="s">
        <v>1056</v>
      </c>
    </row>
    <row r="364" spans="1:2">
      <c r="A364" t="s">
        <v>287</v>
      </c>
      <c r="B364" t="s">
        <v>1057</v>
      </c>
    </row>
    <row r="365" spans="1:2">
      <c r="A365" t="s">
        <v>533</v>
      </c>
      <c r="B365" t="s">
        <v>1058</v>
      </c>
    </row>
    <row r="366" spans="1:2">
      <c r="A366" t="s">
        <v>385</v>
      </c>
      <c r="B366" t="s">
        <v>1059</v>
      </c>
    </row>
    <row r="367" spans="1:2">
      <c r="A367" t="s">
        <v>267</v>
      </c>
      <c r="B367" t="s">
        <v>1060</v>
      </c>
    </row>
    <row r="368" spans="1:2">
      <c r="A368" t="s">
        <v>318</v>
      </c>
      <c r="B368" t="s">
        <v>1061</v>
      </c>
    </row>
    <row r="369" spans="1:2">
      <c r="A369" t="s">
        <v>228</v>
      </c>
      <c r="B369" t="s">
        <v>1062</v>
      </c>
    </row>
    <row r="370" spans="1:2">
      <c r="A370" t="s">
        <v>248</v>
      </c>
      <c r="B370" t="s">
        <v>1063</v>
      </c>
    </row>
    <row r="371" spans="1:2">
      <c r="A371" t="s">
        <v>288</v>
      </c>
      <c r="B371" t="s">
        <v>1064</v>
      </c>
    </row>
    <row r="372" spans="1:2">
      <c r="A372" t="s">
        <v>182</v>
      </c>
      <c r="B372" t="s">
        <v>1065</v>
      </c>
    </row>
    <row r="373" spans="1:2">
      <c r="A373" t="s">
        <v>178</v>
      </c>
      <c r="B373" t="s">
        <v>1066</v>
      </c>
    </row>
    <row r="374" spans="1:2">
      <c r="A374" t="s">
        <v>176</v>
      </c>
      <c r="B374" t="s">
        <v>1067</v>
      </c>
    </row>
    <row r="375" spans="1:2">
      <c r="A375" t="s">
        <v>386</v>
      </c>
      <c r="B375" t="s">
        <v>1068</v>
      </c>
    </row>
    <row r="376" spans="1:2">
      <c r="A376" t="s">
        <v>624</v>
      </c>
      <c r="B376" t="s">
        <v>1069</v>
      </c>
    </row>
    <row r="377" spans="1:2">
      <c r="A377" t="s">
        <v>1070</v>
      </c>
      <c r="B377" t="s">
        <v>1071</v>
      </c>
    </row>
    <row r="378" spans="1:2">
      <c r="A378" t="s">
        <v>566</v>
      </c>
      <c r="B378" t="s">
        <v>1072</v>
      </c>
    </row>
    <row r="379" spans="1:2">
      <c r="A379" t="s">
        <v>387</v>
      </c>
      <c r="B379" t="s">
        <v>1073</v>
      </c>
    </row>
    <row r="380" spans="1:2">
      <c r="A380" t="s">
        <v>1074</v>
      </c>
      <c r="B380" t="s">
        <v>1075</v>
      </c>
    </row>
    <row r="381" spans="1:2">
      <c r="A381" t="s">
        <v>534</v>
      </c>
      <c r="B381" t="s">
        <v>1076</v>
      </c>
    </row>
    <row r="382" spans="1:2">
      <c r="A382" t="s">
        <v>1077</v>
      </c>
      <c r="B382" t="s">
        <v>1078</v>
      </c>
    </row>
    <row r="383" spans="1:2">
      <c r="A383" t="s">
        <v>1079</v>
      </c>
      <c r="B383" t="s">
        <v>1080</v>
      </c>
    </row>
    <row r="384" spans="1:2">
      <c r="A384" t="s">
        <v>1081</v>
      </c>
      <c r="B384" t="s">
        <v>1082</v>
      </c>
    </row>
    <row r="385" spans="1:2">
      <c r="A385" t="s">
        <v>1083</v>
      </c>
      <c r="B385" t="s">
        <v>1084</v>
      </c>
    </row>
    <row r="386" spans="1:2">
      <c r="A386" t="s">
        <v>253</v>
      </c>
      <c r="B386" t="s">
        <v>1085</v>
      </c>
    </row>
    <row r="387" spans="1:2">
      <c r="A387" t="s">
        <v>459</v>
      </c>
      <c r="B387" t="s">
        <v>1086</v>
      </c>
    </row>
    <row r="388" spans="1:2">
      <c r="A388" t="s">
        <v>535</v>
      </c>
      <c r="B388" t="s">
        <v>1087</v>
      </c>
    </row>
    <row r="389" spans="1:2">
      <c r="A389" t="s">
        <v>1088</v>
      </c>
      <c r="B389" t="s">
        <v>1089</v>
      </c>
    </row>
    <row r="390" spans="1:2">
      <c r="A390" t="s">
        <v>583</v>
      </c>
      <c r="B390" t="s">
        <v>1090</v>
      </c>
    </row>
    <row r="391" spans="1:2">
      <c r="A391" t="s">
        <v>637</v>
      </c>
      <c r="B391" t="s">
        <v>1091</v>
      </c>
    </row>
    <row r="392" spans="1:2">
      <c r="A392" t="s">
        <v>388</v>
      </c>
      <c r="B392" t="s">
        <v>1092</v>
      </c>
    </row>
    <row r="393" spans="1:2">
      <c r="A393" t="s">
        <v>536</v>
      </c>
      <c r="B393" t="s">
        <v>1093</v>
      </c>
    </row>
    <row r="394" spans="1:2">
      <c r="A394" t="s">
        <v>460</v>
      </c>
      <c r="B394" t="s">
        <v>1094</v>
      </c>
    </row>
    <row r="395" spans="1:2">
      <c r="A395" t="s">
        <v>297</v>
      </c>
      <c r="B395" t="s">
        <v>1095</v>
      </c>
    </row>
    <row r="396" spans="1:2">
      <c r="A396" t="s">
        <v>319</v>
      </c>
      <c r="B396" t="s">
        <v>1096</v>
      </c>
    </row>
    <row r="397" spans="1:2">
      <c r="A397" t="s">
        <v>1097</v>
      </c>
      <c r="B397" t="s">
        <v>1098</v>
      </c>
    </row>
    <row r="398" spans="1:2">
      <c r="A398" t="s">
        <v>308</v>
      </c>
      <c r="B398" t="s">
        <v>1099</v>
      </c>
    </row>
    <row r="399" spans="1:2">
      <c r="A399" t="s">
        <v>241</v>
      </c>
      <c r="B399" t="s">
        <v>1100</v>
      </c>
    </row>
    <row r="400" spans="1:2">
      <c r="A400" t="s">
        <v>1101</v>
      </c>
      <c r="B400" t="s">
        <v>1102</v>
      </c>
    </row>
    <row r="401" spans="1:2">
      <c r="A401" t="s">
        <v>593</v>
      </c>
      <c r="B401" t="s">
        <v>1103</v>
      </c>
    </row>
    <row r="402" spans="1:2">
      <c r="A402" t="s">
        <v>537</v>
      </c>
      <c r="B402" t="s">
        <v>1104</v>
      </c>
    </row>
    <row r="403" spans="1:2">
      <c r="A403" t="s">
        <v>612</v>
      </c>
      <c r="B403" t="s">
        <v>1105</v>
      </c>
    </row>
    <row r="404" spans="1:2">
      <c r="A404" t="s">
        <v>201</v>
      </c>
      <c r="B404" t="s">
        <v>1106</v>
      </c>
    </row>
    <row r="405" spans="1:2">
      <c r="A405" t="s">
        <v>284</v>
      </c>
      <c r="B405" t="s">
        <v>1107</v>
      </c>
    </row>
    <row r="406" spans="1:2">
      <c r="A406" t="s">
        <v>355</v>
      </c>
      <c r="B406" t="s">
        <v>1108</v>
      </c>
    </row>
    <row r="407" spans="1:2">
      <c r="A407" t="s">
        <v>205</v>
      </c>
      <c r="B407" t="s">
        <v>1109</v>
      </c>
    </row>
    <row r="408" spans="1:2">
      <c r="A408" t="s">
        <v>356</v>
      </c>
      <c r="B408" t="s">
        <v>1110</v>
      </c>
    </row>
    <row r="409" spans="1:2">
      <c r="A409" t="s">
        <v>538</v>
      </c>
      <c r="B409" t="s">
        <v>1111</v>
      </c>
    </row>
    <row r="410" spans="1:2">
      <c r="A410" t="s">
        <v>412</v>
      </c>
      <c r="B410" t="s">
        <v>1112</v>
      </c>
    </row>
    <row r="411" spans="1:2">
      <c r="A411" t="s">
        <v>238</v>
      </c>
      <c r="B411" t="s">
        <v>1113</v>
      </c>
    </row>
    <row r="412" spans="1:2">
      <c r="A412" t="s">
        <v>461</v>
      </c>
      <c r="B412" t="s">
        <v>1114</v>
      </c>
    </row>
    <row r="413" spans="1:2">
      <c r="A413" t="s">
        <v>324</v>
      </c>
      <c r="B413" t="s">
        <v>1115</v>
      </c>
    </row>
    <row r="414" spans="1:2">
      <c r="A414" t="s">
        <v>334</v>
      </c>
      <c r="B414" t="s">
        <v>1116</v>
      </c>
    </row>
    <row r="415" spans="1:2">
      <c r="A415" t="s">
        <v>539</v>
      </c>
      <c r="B415" t="s">
        <v>1117</v>
      </c>
    </row>
    <row r="416" spans="1:2">
      <c r="A416" t="s">
        <v>175</v>
      </c>
      <c r="B416" t="s">
        <v>1118</v>
      </c>
    </row>
    <row r="417" spans="1:2">
      <c r="A417" t="s">
        <v>540</v>
      </c>
      <c r="B417" t="s">
        <v>1119</v>
      </c>
    </row>
    <row r="418" spans="1:2">
      <c r="A418" t="s">
        <v>619</v>
      </c>
      <c r="B418" t="s">
        <v>1120</v>
      </c>
    </row>
    <row r="419" spans="1:2">
      <c r="A419" t="s">
        <v>216</v>
      </c>
      <c r="B419" t="s">
        <v>1121</v>
      </c>
    </row>
    <row r="420" spans="1:2">
      <c r="A420" t="s">
        <v>289</v>
      </c>
      <c r="B420" t="s">
        <v>1122</v>
      </c>
    </row>
    <row r="421" spans="1:2">
      <c r="A421" t="s">
        <v>462</v>
      </c>
      <c r="B421" t="s">
        <v>1123</v>
      </c>
    </row>
    <row r="422" spans="1:2">
      <c r="A422" t="s">
        <v>541</v>
      </c>
      <c r="B422" t="s">
        <v>1124</v>
      </c>
    </row>
    <row r="423" spans="1:2">
      <c r="A423" t="s">
        <v>335</v>
      </c>
      <c r="B423" t="s">
        <v>1125</v>
      </c>
    </row>
    <row r="424" spans="1:2">
      <c r="A424" t="s">
        <v>309</v>
      </c>
      <c r="B424" t="s">
        <v>1126</v>
      </c>
    </row>
    <row r="425" spans="1:2">
      <c r="A425" t="s">
        <v>229</v>
      </c>
      <c r="B425" t="s">
        <v>1127</v>
      </c>
    </row>
    <row r="426" spans="1:2">
      <c r="A426" t="s">
        <v>463</v>
      </c>
      <c r="B426" t="s">
        <v>1128</v>
      </c>
    </row>
    <row r="427" spans="1:2">
      <c r="A427" t="s">
        <v>194</v>
      </c>
      <c r="B427" t="s">
        <v>1129</v>
      </c>
    </row>
    <row r="428" spans="1:2">
      <c r="A428" t="s">
        <v>542</v>
      </c>
      <c r="B428" t="s">
        <v>1130</v>
      </c>
    </row>
    <row r="429" spans="1:2">
      <c r="A429" t="s">
        <v>464</v>
      </c>
      <c r="B429" t="s">
        <v>1131</v>
      </c>
    </row>
    <row r="430" spans="1:2">
      <c r="A430" t="s">
        <v>543</v>
      </c>
      <c r="B430" t="s">
        <v>1132</v>
      </c>
    </row>
    <row r="431" spans="1:2">
      <c r="A431" t="s">
        <v>357</v>
      </c>
      <c r="B431" t="s">
        <v>1133</v>
      </c>
    </row>
    <row r="432" spans="1:2">
      <c r="A432" t="s">
        <v>561</v>
      </c>
      <c r="B432" t="s">
        <v>1134</v>
      </c>
    </row>
    <row r="433" spans="1:2">
      <c r="A433" t="s">
        <v>389</v>
      </c>
      <c r="B433" t="s">
        <v>1135</v>
      </c>
    </row>
    <row r="434" spans="1:2">
      <c r="A434" t="s">
        <v>358</v>
      </c>
      <c r="B434" t="s">
        <v>1136</v>
      </c>
    </row>
    <row r="435" spans="1:2">
      <c r="A435" t="s">
        <v>220</v>
      </c>
      <c r="B435" t="s">
        <v>1137</v>
      </c>
    </row>
    <row r="436" spans="1:2">
      <c r="A436" t="s">
        <v>303</v>
      </c>
      <c r="B436" t="s">
        <v>1138</v>
      </c>
    </row>
    <row r="437" spans="1:2">
      <c r="A437" t="s">
        <v>544</v>
      </c>
      <c r="B437" t="s">
        <v>1139</v>
      </c>
    </row>
    <row r="438" spans="1:2">
      <c r="A438" t="s">
        <v>660</v>
      </c>
      <c r="B438" t="s">
        <v>1140</v>
      </c>
    </row>
    <row r="439" spans="1:2">
      <c r="A439" t="s">
        <v>413</v>
      </c>
      <c r="B439" t="s">
        <v>1141</v>
      </c>
    </row>
    <row r="440" spans="1:2">
      <c r="A440" t="s">
        <v>414</v>
      </c>
      <c r="B440" t="s">
        <v>1142</v>
      </c>
    </row>
    <row r="441" spans="1:2">
      <c r="A441" t="s">
        <v>359</v>
      </c>
      <c r="B441" t="s">
        <v>1143</v>
      </c>
    </row>
    <row r="442" spans="1:2">
      <c r="A442" t="s">
        <v>415</v>
      </c>
      <c r="B442" t="s">
        <v>1144</v>
      </c>
    </row>
    <row r="443" spans="1:2">
      <c r="A443" t="s">
        <v>545</v>
      </c>
      <c r="B443" t="s">
        <v>1145</v>
      </c>
    </row>
    <row r="444" spans="1:2">
      <c r="A444" t="s">
        <v>546</v>
      </c>
      <c r="B444" t="s">
        <v>1146</v>
      </c>
    </row>
    <row r="445" spans="1:2">
      <c r="A445" t="s">
        <v>416</v>
      </c>
      <c r="B445" t="s">
        <v>1147</v>
      </c>
    </row>
    <row r="446" spans="1:2">
      <c r="A446" t="s">
        <v>465</v>
      </c>
      <c r="B446" t="s">
        <v>1148</v>
      </c>
    </row>
    <row r="447" spans="1:2">
      <c r="A447" t="s">
        <v>567</v>
      </c>
      <c r="B447" t="s">
        <v>1149</v>
      </c>
    </row>
    <row r="448" spans="1:2">
      <c r="A448" t="s">
        <v>390</v>
      </c>
      <c r="B448" t="s">
        <v>1150</v>
      </c>
    </row>
    <row r="449" spans="1:2">
      <c r="A449" t="s">
        <v>466</v>
      </c>
      <c r="B449" t="s">
        <v>1151</v>
      </c>
    </row>
    <row r="450" spans="1:2">
      <c r="A450" t="s">
        <v>304</v>
      </c>
      <c r="B450" t="s">
        <v>1152</v>
      </c>
    </row>
    <row r="451" spans="1:2">
      <c r="A451" t="s">
        <v>547</v>
      </c>
      <c r="B451" t="s">
        <v>1153</v>
      </c>
    </row>
    <row r="452" spans="1:2">
      <c r="A452" t="s">
        <v>336</v>
      </c>
      <c r="B452" t="s">
        <v>1154</v>
      </c>
    </row>
    <row r="453" spans="1:2">
      <c r="A453" t="s">
        <v>548</v>
      </c>
      <c r="B453" t="s">
        <v>1155</v>
      </c>
    </row>
    <row r="454" spans="1:2">
      <c r="A454" t="s">
        <v>360</v>
      </c>
      <c r="B454" t="s">
        <v>1156</v>
      </c>
    </row>
    <row r="455" spans="1:2">
      <c r="A455" t="s">
        <v>595</v>
      </c>
      <c r="B455" t="s">
        <v>1157</v>
      </c>
    </row>
    <row r="456" spans="1:2">
      <c r="A456" t="s">
        <v>211</v>
      </c>
      <c r="B456" t="s">
        <v>1158</v>
      </c>
    </row>
    <row r="457" spans="1:2">
      <c r="A457" t="s">
        <v>417</v>
      </c>
      <c r="B457" t="s">
        <v>1159</v>
      </c>
    </row>
    <row r="458" spans="1:2">
      <c r="A458" t="s">
        <v>391</v>
      </c>
      <c r="B458" t="s">
        <v>1160</v>
      </c>
    </row>
    <row r="459" spans="1:2">
      <c r="A459" t="s">
        <v>641</v>
      </c>
      <c r="B459" t="s">
        <v>1161</v>
      </c>
    </row>
    <row r="460" spans="1:2">
      <c r="A460" t="s">
        <v>568</v>
      </c>
      <c r="B460" t="s">
        <v>1162</v>
      </c>
    </row>
    <row r="461" spans="1:2">
      <c r="A461" t="s">
        <v>467</v>
      </c>
      <c r="B461" t="s">
        <v>1163</v>
      </c>
    </row>
    <row r="462" spans="1:2">
      <c r="A462" t="s">
        <v>320</v>
      </c>
      <c r="B462" t="s">
        <v>1164</v>
      </c>
    </row>
    <row r="463" spans="1:2">
      <c r="A463" t="s">
        <v>392</v>
      </c>
      <c r="B463" t="s">
        <v>1165</v>
      </c>
    </row>
    <row r="464" spans="1:2">
      <c r="A464" t="s">
        <v>298</v>
      </c>
      <c r="B464" t="s">
        <v>1166</v>
      </c>
    </row>
    <row r="465" spans="1:2">
      <c r="A465" t="s">
        <v>393</v>
      </c>
      <c r="B465" t="s">
        <v>1167</v>
      </c>
    </row>
    <row r="466" spans="1:2">
      <c r="A466" t="s">
        <v>549</v>
      </c>
      <c r="B466" t="s">
        <v>1168</v>
      </c>
    </row>
    <row r="467" spans="1:2">
      <c r="A467" t="s">
        <v>290</v>
      </c>
      <c r="B467" t="s">
        <v>1169</v>
      </c>
    </row>
    <row r="468" spans="1:2">
      <c r="A468" t="s">
        <v>361</v>
      </c>
      <c r="B468" t="s">
        <v>1170</v>
      </c>
    </row>
    <row r="469" spans="1:2">
      <c r="A469" t="s">
        <v>468</v>
      </c>
      <c r="B469" t="s">
        <v>1171</v>
      </c>
    </row>
    <row r="470" spans="1:2">
      <c r="A470" t="s">
        <v>188</v>
      </c>
      <c r="B470" t="s">
        <v>1172</v>
      </c>
    </row>
    <row r="471" spans="1:2">
      <c r="A471" t="s">
        <v>195</v>
      </c>
      <c r="B471" t="s">
        <v>1173</v>
      </c>
    </row>
    <row r="472" spans="1:2">
      <c r="A472" t="s">
        <v>262</v>
      </c>
      <c r="B472" t="s">
        <v>1174</v>
      </c>
    </row>
    <row r="473" spans="1:2">
      <c r="A473" t="s">
        <v>244</v>
      </c>
      <c r="B473" t="s">
        <v>1175</v>
      </c>
    </row>
    <row r="474" spans="1:2">
      <c r="A474" t="s">
        <v>243</v>
      </c>
      <c r="B474" t="s">
        <v>1176</v>
      </c>
    </row>
    <row r="475" spans="1:2">
      <c r="A475" t="s">
        <v>362</v>
      </c>
      <c r="B475" t="s">
        <v>1177</v>
      </c>
    </row>
    <row r="476" spans="1:2">
      <c r="A476" t="s">
        <v>185</v>
      </c>
      <c r="B476" t="s">
        <v>1178</v>
      </c>
    </row>
    <row r="477" spans="1:2">
      <c r="A477" t="s">
        <v>291</v>
      </c>
      <c r="B477" t="s">
        <v>1179</v>
      </c>
    </row>
    <row r="478" spans="1:2">
      <c r="A478" t="s">
        <v>230</v>
      </c>
      <c r="B478" t="s">
        <v>1180</v>
      </c>
    </row>
    <row r="479" spans="1:2">
      <c r="A479" t="s">
        <v>550</v>
      </c>
      <c r="B479" t="s">
        <v>1181</v>
      </c>
    </row>
    <row r="480" spans="1:2">
      <c r="A480" t="s">
        <v>1182</v>
      </c>
      <c r="B480" t="s">
        <v>1183</v>
      </c>
    </row>
    <row r="481" spans="1:2">
      <c r="A481" t="s">
        <v>469</v>
      </c>
      <c r="B481" t="s">
        <v>1184</v>
      </c>
    </row>
    <row r="482" spans="1:2">
      <c r="A482" t="s">
        <v>394</v>
      </c>
      <c r="B482" t="s">
        <v>1185</v>
      </c>
    </row>
    <row r="483" spans="1:2">
      <c r="A483" t="s">
        <v>250</v>
      </c>
      <c r="B483" t="s">
        <v>1186</v>
      </c>
    </row>
    <row r="484" spans="1:2">
      <c r="A484" t="s">
        <v>470</v>
      </c>
      <c r="B484" t="s">
        <v>1187</v>
      </c>
    </row>
    <row r="485" spans="1:2">
      <c r="A485" t="s">
        <v>325</v>
      </c>
      <c r="B485" t="s">
        <v>1188</v>
      </c>
    </row>
    <row r="486" spans="1:2">
      <c r="A486" t="s">
        <v>305</v>
      </c>
      <c r="B486" t="s">
        <v>1189</v>
      </c>
    </row>
    <row r="487" spans="1:2">
      <c r="A487" t="s">
        <v>363</v>
      </c>
      <c r="B487" t="s">
        <v>1190</v>
      </c>
    </row>
    <row r="488" spans="1:2">
      <c r="A488" t="s">
        <v>418</v>
      </c>
      <c r="B488" t="s">
        <v>1191</v>
      </c>
    </row>
    <row r="489" spans="1:2">
      <c r="A489" t="s">
        <v>551</v>
      </c>
      <c r="B489" t="s">
        <v>1192</v>
      </c>
    </row>
    <row r="490" spans="1:2">
      <c r="A490" t="s">
        <v>209</v>
      </c>
      <c r="B490" t="s">
        <v>1193</v>
      </c>
    </row>
    <row r="491" spans="1:2">
      <c r="A491" t="s">
        <v>419</v>
      </c>
      <c r="B491" t="s">
        <v>1194</v>
      </c>
    </row>
    <row r="492" spans="1:2">
      <c r="A492" t="s">
        <v>642</v>
      </c>
      <c r="B492" t="s">
        <v>1195</v>
      </c>
    </row>
    <row r="493" spans="1:2">
      <c r="A493" t="s">
        <v>471</v>
      </c>
      <c r="B493" t="s">
        <v>1196</v>
      </c>
    </row>
    <row r="494" spans="1:2">
      <c r="A494" t="s">
        <v>666</v>
      </c>
      <c r="B494" t="s">
        <v>1197</v>
      </c>
    </row>
    <row r="495" spans="1:2">
      <c r="A495" t="s">
        <v>275</v>
      </c>
      <c r="B495" t="s">
        <v>1198</v>
      </c>
    </row>
    <row r="496" spans="1:2">
      <c r="A496" t="s">
        <v>198</v>
      </c>
      <c r="B496" t="s">
        <v>1199</v>
      </c>
    </row>
    <row r="497" spans="1:2">
      <c r="A497" t="s">
        <v>337</v>
      </c>
      <c r="B497" t="s">
        <v>1200</v>
      </c>
    </row>
    <row r="498" spans="1:2">
      <c r="A498" t="s">
        <v>184</v>
      </c>
      <c r="B498" t="s">
        <v>1201</v>
      </c>
    </row>
    <row r="499" spans="1:2">
      <c r="A499" t="s">
        <v>552</v>
      </c>
      <c r="B499" t="s">
        <v>1202</v>
      </c>
    </row>
    <row r="500" spans="1:2">
      <c r="A500" t="s">
        <v>180</v>
      </c>
      <c r="B500" t="s">
        <v>1203</v>
      </c>
    </row>
    <row r="501" spans="1:2">
      <c r="A501" t="s">
        <v>553</v>
      </c>
      <c r="B501" t="s">
        <v>1204</v>
      </c>
    </row>
    <row r="502" spans="1:2">
      <c r="A502" t="s">
        <v>254</v>
      </c>
      <c r="B502" t="s">
        <v>1205</v>
      </c>
    </row>
    <row r="503" spans="1:2">
      <c r="A503" t="s">
        <v>338</v>
      </c>
      <c r="B503" t="s">
        <v>1206</v>
      </c>
    </row>
    <row r="504" spans="1:2">
      <c r="A504" t="s">
        <v>472</v>
      </c>
      <c r="B504" t="s">
        <v>1207</v>
      </c>
    </row>
    <row r="505" spans="1:2">
      <c r="A505" t="s">
        <v>310</v>
      </c>
      <c r="B505" t="s">
        <v>1208</v>
      </c>
    </row>
    <row r="506" spans="1:2">
      <c r="A506" t="s">
        <v>395</v>
      </c>
      <c r="B506" t="s">
        <v>1209</v>
      </c>
    </row>
    <row r="507" spans="1:2">
      <c r="A507" t="s">
        <v>554</v>
      </c>
      <c r="B507" t="s">
        <v>1210</v>
      </c>
    </row>
    <row r="508" spans="1:2">
      <c r="A508" t="s">
        <v>420</v>
      </c>
      <c r="B508" t="s">
        <v>1211</v>
      </c>
    </row>
    <row r="509" spans="1:2">
      <c r="A509" t="s">
        <v>562</v>
      </c>
      <c r="B509" t="s">
        <v>1212</v>
      </c>
    </row>
    <row r="510" spans="1:2">
      <c r="A510" t="s">
        <v>555</v>
      </c>
      <c r="B510" t="s">
        <v>1213</v>
      </c>
    </row>
    <row r="511" spans="1:2">
      <c r="A511" t="s">
        <v>1214</v>
      </c>
      <c r="B511" t="s">
        <v>1215</v>
      </c>
    </row>
    <row r="512" spans="1:2">
      <c r="A512" t="s">
        <v>1216</v>
      </c>
      <c r="B512" t="s">
        <v>1217</v>
      </c>
    </row>
    <row r="513" spans="1:2">
      <c r="A513" t="s">
        <v>596</v>
      </c>
      <c r="B513" t="s">
        <v>1218</v>
      </c>
    </row>
    <row r="514" spans="1:2">
      <c r="A514" t="s">
        <v>569</v>
      </c>
      <c r="B514" t="s">
        <v>1219</v>
      </c>
    </row>
    <row r="515" spans="1:2">
      <c r="A515" t="s">
        <v>613</v>
      </c>
      <c r="B515" t="s">
        <v>1220</v>
      </c>
    </row>
    <row r="516" spans="1:2">
      <c r="A516" t="s">
        <v>556</v>
      </c>
      <c r="B516" t="s">
        <v>1221</v>
      </c>
    </row>
    <row r="517" spans="1:2">
      <c r="A517" t="s">
        <v>1222</v>
      </c>
      <c r="B517" t="s">
        <v>1223</v>
      </c>
    </row>
    <row r="518" spans="1:2">
      <c r="A518" t="s">
        <v>421</v>
      </c>
      <c r="B518" t="s">
        <v>1224</v>
      </c>
    </row>
    <row r="519" spans="1:2">
      <c r="A519" t="s">
        <v>206</v>
      </c>
      <c r="B519" t="s">
        <v>1225</v>
      </c>
    </row>
    <row r="520" spans="1:2">
      <c r="A520" t="s">
        <v>255</v>
      </c>
      <c r="B520" t="s">
        <v>1226</v>
      </c>
    </row>
    <row r="521" spans="1:2">
      <c r="A521" t="s">
        <v>221</v>
      </c>
      <c r="B521" t="s">
        <v>1227</v>
      </c>
    </row>
    <row r="522" spans="1:2">
      <c r="A522" t="s">
        <v>422</v>
      </c>
      <c r="B522" t="s">
        <v>1228</v>
      </c>
    </row>
    <row r="523" spans="1:2">
      <c r="A523" t="s">
        <v>179</v>
      </c>
      <c r="B523" t="s">
        <v>1229</v>
      </c>
    </row>
    <row r="524" spans="1:2">
      <c r="A524" t="s">
        <v>557</v>
      </c>
      <c r="B524" t="s">
        <v>1230</v>
      </c>
    </row>
    <row r="525" spans="1:2">
      <c r="A525" t="s">
        <v>635</v>
      </c>
      <c r="B525" t="s">
        <v>1231</v>
      </c>
    </row>
    <row r="526" spans="1:2">
      <c r="A526" t="s">
        <v>396</v>
      </c>
      <c r="B526" t="s">
        <v>1232</v>
      </c>
    </row>
    <row r="527" spans="1:2">
      <c r="A527" t="s">
        <v>558</v>
      </c>
      <c r="B527" t="s">
        <v>1233</v>
      </c>
    </row>
    <row r="528" spans="1:2">
      <c r="A528" t="s">
        <v>662</v>
      </c>
      <c r="B528" t="s">
        <v>1234</v>
      </c>
    </row>
    <row r="529" spans="1:2">
      <c r="A529" t="s">
        <v>473</v>
      </c>
      <c r="B529" t="s">
        <v>1235</v>
      </c>
    </row>
    <row r="530" spans="1:2">
      <c r="A530" t="s">
        <v>559</v>
      </c>
      <c r="B530" t="s">
        <v>1236</v>
      </c>
    </row>
    <row r="531" spans="1:2">
      <c r="A531" t="s">
        <v>570</v>
      </c>
      <c r="B531" t="s">
        <v>1237</v>
      </c>
    </row>
    <row r="532" spans="1:2">
      <c r="A532" t="s">
        <v>598</v>
      </c>
      <c r="B532" t="s">
        <v>1238</v>
      </c>
    </row>
  </sheetData>
  <sortState ref="A2:C5311">
    <sortCondition ref="C2:C531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selection activeCell="A16" sqref="A16:C16"/>
    </sheetView>
  </sheetViews>
  <sheetFormatPr baseColWidth="10" defaultColWidth="11.44140625" defaultRowHeight="13.2"/>
  <cols>
    <col min="1" max="16384" width="11.44140625" style="89"/>
  </cols>
  <sheetData>
    <row r="1" spans="1:6">
      <c r="A1" s="88" t="s">
        <v>1277</v>
      </c>
      <c r="B1" s="88" t="s">
        <v>1278</v>
      </c>
      <c r="C1" s="134" t="s">
        <v>172</v>
      </c>
      <c r="D1" s="134" t="s">
        <v>1280</v>
      </c>
      <c r="E1" s="134" t="s">
        <v>1279</v>
      </c>
      <c r="F1" s="88"/>
    </row>
    <row r="2" spans="1:6">
      <c r="A2" s="89" t="str">
        <f>VLOOKUP(C2,Nomen2!$I$1:$K$29,3,0)</f>
        <v>Bassin de Rouen</v>
      </c>
      <c r="B2" s="89" t="str">
        <f>VLOOKUP(A2,Nomen2!$B$2:$D$28,3,0)</f>
        <v>SEINE-MARITIME</v>
      </c>
      <c r="C2" s="136">
        <v>2801</v>
      </c>
      <c r="D2" s="136">
        <v>5</v>
      </c>
      <c r="E2" s="135"/>
    </row>
    <row r="3" spans="1:6">
      <c r="A3" s="89" t="str">
        <f>VLOOKUP(C3,Nomen2!$I$1:$K$29,3,0)</f>
        <v>Bassin de Rouen</v>
      </c>
      <c r="B3" s="89" t="str">
        <f>VLOOKUP(A3,Nomen2!$B$2:$D$28,3,0)</f>
        <v>SEINE-MARITIME</v>
      </c>
      <c r="C3" s="136">
        <v>2801</v>
      </c>
      <c r="D3" s="136">
        <v>3</v>
      </c>
      <c r="E3" s="135" t="s">
        <v>1289</v>
      </c>
    </row>
    <row r="4" spans="1:6">
      <c r="A4" s="89" t="str">
        <f>VLOOKUP(C4,Nomen2!$I$1:$K$29,3,0)</f>
        <v>Bassin de Rouen</v>
      </c>
      <c r="B4" s="89" t="str">
        <f>VLOOKUP(A4,Nomen2!$B$2:$D$28,3,0)</f>
        <v>SEINE-MARITIME</v>
      </c>
      <c r="C4" s="136">
        <v>2801</v>
      </c>
      <c r="D4" s="136">
        <v>14</v>
      </c>
      <c r="E4" s="135" t="s">
        <v>1290</v>
      </c>
    </row>
    <row r="5" spans="1:6">
      <c r="A5" s="89" t="str">
        <f>VLOOKUP(C5,Nomen2!$I$1:$K$29,3,0)</f>
        <v>Bassin de Rouen</v>
      </c>
      <c r="B5" s="89" t="str">
        <f>VLOOKUP(A5,Nomen2!$B$2:$D$28,3,0)</f>
        <v>SEINE-MARITIME</v>
      </c>
      <c r="C5" s="136">
        <v>2801</v>
      </c>
      <c r="D5" s="136">
        <v>168</v>
      </c>
      <c r="E5" s="135" t="s">
        <v>1291</v>
      </c>
    </row>
    <row r="6" spans="1:6">
      <c r="A6" s="89" t="str">
        <f>VLOOKUP(C6,Nomen2!$I$1:$K$29,3,0)</f>
        <v>Bassin de Rouen</v>
      </c>
      <c r="B6" s="89" t="str">
        <f>VLOOKUP(A6,Nomen2!$B$2:$D$28,3,0)</f>
        <v>SEINE-MARITIME</v>
      </c>
      <c r="C6" s="136">
        <v>2801</v>
      </c>
      <c r="D6" s="136">
        <v>9</v>
      </c>
      <c r="E6" s="135" t="s">
        <v>1292</v>
      </c>
    </row>
    <row r="7" spans="1:6">
      <c r="A7" s="89" t="str">
        <f>VLOOKUP(C7,Nomen2!$I$1:$K$29,3,0)</f>
        <v>Bassin de Rouen</v>
      </c>
      <c r="B7" s="89" t="str">
        <f>VLOOKUP(A7,Nomen2!$B$2:$D$28,3,0)</f>
        <v>SEINE-MARITIME</v>
      </c>
      <c r="C7" s="136">
        <v>2801</v>
      </c>
      <c r="D7" s="136">
        <v>5</v>
      </c>
      <c r="E7" s="135" t="s">
        <v>1293</v>
      </c>
    </row>
    <row r="8" spans="1:6">
      <c r="A8" s="89" t="str">
        <f>VLOOKUP(C8,Nomen2!$I$1:$K$29,3,0)</f>
        <v>Bassin de Rouen</v>
      </c>
      <c r="B8" s="89" t="str">
        <f>VLOOKUP(A8,Nomen2!$B$2:$D$28,3,0)</f>
        <v>SEINE-MARITIME</v>
      </c>
      <c r="C8" s="136">
        <v>2801</v>
      </c>
      <c r="D8" s="136">
        <v>67</v>
      </c>
      <c r="E8" s="135" t="s">
        <v>1294</v>
      </c>
    </row>
    <row r="9" spans="1:6">
      <c r="A9" s="89" t="str">
        <f>VLOOKUP(C9,Nomen2!$I$1:$K$29,3,0)</f>
        <v>Bassin de Rouen</v>
      </c>
      <c r="B9" s="89" t="str">
        <f>VLOOKUP(A9,Nomen2!$B$2:$D$28,3,0)</f>
        <v>SEINE-MARITIME</v>
      </c>
      <c r="C9" s="136">
        <v>2801</v>
      </c>
      <c r="D9" s="136">
        <v>16</v>
      </c>
      <c r="E9" s="135" t="s">
        <v>1295</v>
      </c>
    </row>
    <row r="10" spans="1:6">
      <c r="A10" s="89" t="str">
        <f>VLOOKUP(C10,Nomen2!$I$1:$K$29,3,0)</f>
        <v>Bassin de Rouen</v>
      </c>
      <c r="B10" s="89" t="str">
        <f>VLOOKUP(A10,Nomen2!$B$2:$D$28,3,0)</f>
        <v>SEINE-MARITIME</v>
      </c>
      <c r="C10" s="136">
        <v>2801</v>
      </c>
      <c r="D10" s="136">
        <v>20</v>
      </c>
      <c r="E10" s="135" t="s">
        <v>1297</v>
      </c>
    </row>
    <row r="11" spans="1:6">
      <c r="A11" s="89" t="str">
        <f>VLOOKUP(C11,Nomen2!$I$1:$K$29,3,0)</f>
        <v>Bassin de Rouen</v>
      </c>
      <c r="B11" s="89" t="str">
        <f>VLOOKUP(A11,Nomen2!$B$2:$D$28,3,0)</f>
        <v>SEINE-MARITIME</v>
      </c>
      <c r="C11" s="136">
        <v>2801</v>
      </c>
      <c r="D11" s="136">
        <v>10</v>
      </c>
      <c r="E11" s="135" t="s">
        <v>1298</v>
      </c>
    </row>
    <row r="12" spans="1:6">
      <c r="A12" s="89" t="str">
        <f>VLOOKUP(C12,Nomen2!$I$1:$K$29,3,0)</f>
        <v>Bassin de Rouen</v>
      </c>
      <c r="B12" s="89" t="str">
        <f>VLOOKUP(A12,Nomen2!$B$2:$D$28,3,0)</f>
        <v>SEINE-MARITIME</v>
      </c>
      <c r="C12" s="136">
        <v>2801</v>
      </c>
      <c r="D12" s="136">
        <v>19</v>
      </c>
      <c r="E12" s="135" t="s">
        <v>1299</v>
      </c>
    </row>
    <row r="13" spans="1:6">
      <c r="A13" s="89" t="str">
        <f>VLOOKUP(C13,Nomen2!$I$1:$K$29,3,0)</f>
        <v>Bassin de Rouen</v>
      </c>
      <c r="B13" s="89" t="str">
        <f>VLOOKUP(A13,Nomen2!$B$2:$D$28,3,0)</f>
        <v>SEINE-MARITIME</v>
      </c>
      <c r="C13" s="136">
        <v>2801</v>
      </c>
      <c r="D13" s="136">
        <v>8</v>
      </c>
      <c r="E13" s="135" t="s">
        <v>1300</v>
      </c>
    </row>
    <row r="14" spans="1:6">
      <c r="A14" s="89" t="str">
        <f>VLOOKUP(C14,Nomen2!$I$1:$K$29,3,0)</f>
        <v>Bassin de Rouen</v>
      </c>
      <c r="B14" s="89" t="str">
        <f>VLOOKUP(A14,Nomen2!$B$2:$D$28,3,0)</f>
        <v>SEINE-MARITIME</v>
      </c>
      <c r="C14" s="136">
        <v>2801</v>
      </c>
      <c r="D14" s="136">
        <v>27</v>
      </c>
      <c r="E14" s="135" t="s">
        <v>1301</v>
      </c>
    </row>
    <row r="15" spans="1:6">
      <c r="A15" s="89" t="str">
        <f>VLOOKUP(C15,Nomen2!$I$1:$K$29,3,0)</f>
        <v>Bassin de Rouen</v>
      </c>
      <c r="B15" s="89" t="str">
        <f>VLOOKUP(A15,Nomen2!$B$2:$D$28,3,0)</f>
        <v>SEINE-MARITIME</v>
      </c>
      <c r="C15" s="136">
        <v>2801</v>
      </c>
      <c r="D15" s="136">
        <v>4</v>
      </c>
      <c r="E15" s="135" t="s">
        <v>1302</v>
      </c>
    </row>
    <row r="16" spans="1:6">
      <c r="A16" s="89" t="str">
        <f>VLOOKUP(C16,Nomen2!$I$1:$K$29,3,0)</f>
        <v>Bassin du Pays de Caux</v>
      </c>
      <c r="B16" s="89" t="str">
        <f>VLOOKUP(A16,Nomen2!$B$2:$D$28,3,0)</f>
        <v>SEINE-MARITIME</v>
      </c>
      <c r="C16" s="136">
        <v>2802</v>
      </c>
      <c r="D16" s="136">
        <v>3</v>
      </c>
      <c r="E16" s="135" t="s">
        <v>1290</v>
      </c>
    </row>
    <row r="17" spans="1:5">
      <c r="A17" s="89" t="str">
        <f>VLOOKUP(C17,Nomen2!$I$1:$K$29,3,0)</f>
        <v>Bassin du Pays de Caux</v>
      </c>
      <c r="B17" s="89" t="str">
        <f>VLOOKUP(A17,Nomen2!$B$2:$D$28,3,0)</f>
        <v>SEINE-MARITIME</v>
      </c>
      <c r="C17" s="136">
        <v>2802</v>
      </c>
      <c r="D17" s="136">
        <v>67</v>
      </c>
      <c r="E17" s="135" t="s">
        <v>1291</v>
      </c>
    </row>
    <row r="18" spans="1:5">
      <c r="A18" s="89" t="str">
        <f>VLOOKUP(C18,Nomen2!$I$1:$K$29,3,0)</f>
        <v>Bassin du Pays de Caux</v>
      </c>
      <c r="B18" s="89" t="str">
        <f>VLOOKUP(A18,Nomen2!$B$2:$D$28,3,0)</f>
        <v>SEINE-MARITIME</v>
      </c>
      <c r="C18" s="136">
        <v>2802</v>
      </c>
      <c r="D18" s="136">
        <v>1</v>
      </c>
      <c r="E18" s="135" t="s">
        <v>1293</v>
      </c>
    </row>
    <row r="19" spans="1:5">
      <c r="A19" s="89" t="str">
        <f>VLOOKUP(C19,Nomen2!$I$1:$K$29,3,0)</f>
        <v>Bassin du Pays de Caux</v>
      </c>
      <c r="B19" s="89" t="str">
        <f>VLOOKUP(A19,Nomen2!$B$2:$D$28,3,0)</f>
        <v>SEINE-MARITIME</v>
      </c>
      <c r="C19" s="136">
        <v>2802</v>
      </c>
      <c r="D19" s="136">
        <v>12</v>
      </c>
      <c r="E19" s="135" t="s">
        <v>1294</v>
      </c>
    </row>
    <row r="20" spans="1:5">
      <c r="A20" s="89" t="str">
        <f>VLOOKUP(C20,Nomen2!$I$1:$K$29,3,0)</f>
        <v>Bassin du Pays de Caux</v>
      </c>
      <c r="B20" s="89" t="str">
        <f>VLOOKUP(A20,Nomen2!$B$2:$D$28,3,0)</f>
        <v>SEINE-MARITIME</v>
      </c>
      <c r="C20" s="136">
        <v>2802</v>
      </c>
      <c r="D20" s="136">
        <v>1</v>
      </c>
      <c r="E20" s="135" t="s">
        <v>1295</v>
      </c>
    </row>
    <row r="21" spans="1:5">
      <c r="A21" s="89" t="str">
        <f>VLOOKUP(C21,Nomen2!$I$1:$K$29,3,0)</f>
        <v>Bassin du Pays de Caux</v>
      </c>
      <c r="B21" s="89" t="str">
        <f>VLOOKUP(A21,Nomen2!$B$2:$D$28,3,0)</f>
        <v>SEINE-MARITIME</v>
      </c>
      <c r="C21" s="136">
        <v>2802</v>
      </c>
      <c r="D21" s="136">
        <v>2</v>
      </c>
      <c r="E21" s="135" t="s">
        <v>1297</v>
      </c>
    </row>
    <row r="22" spans="1:5">
      <c r="A22" s="89" t="str">
        <f>VLOOKUP(C22,Nomen2!$I$1:$K$29,3,0)</f>
        <v>Bassin du Pays de Caux</v>
      </c>
      <c r="B22" s="89" t="str">
        <f>VLOOKUP(A22,Nomen2!$B$2:$D$28,3,0)</f>
        <v>SEINE-MARITIME</v>
      </c>
      <c r="C22" s="136">
        <v>2802</v>
      </c>
      <c r="D22" s="136">
        <v>2</v>
      </c>
      <c r="E22" s="135" t="s">
        <v>1299</v>
      </c>
    </row>
    <row r="23" spans="1:5">
      <c r="A23" s="89" t="str">
        <f>VLOOKUP(C23,Nomen2!$I$1:$K$29,3,0)</f>
        <v>Bassin du Pays de Caux</v>
      </c>
      <c r="B23" s="89" t="str">
        <f>VLOOKUP(A23,Nomen2!$B$2:$D$28,3,0)</f>
        <v>SEINE-MARITIME</v>
      </c>
      <c r="C23" s="136">
        <v>2802</v>
      </c>
      <c r="D23" s="136">
        <v>6</v>
      </c>
      <c r="E23" s="135" t="s">
        <v>1301</v>
      </c>
    </row>
    <row r="24" spans="1:5">
      <c r="A24" s="89" t="str">
        <f>VLOOKUP(C24,Nomen2!$I$1:$K$29,3,0)</f>
        <v>Bassin de Caux-Maritime</v>
      </c>
      <c r="B24" s="89" t="str">
        <f>VLOOKUP(A24,Nomen2!$B$2:$D$28,3,0)</f>
        <v>SEINE-MARITIME</v>
      </c>
      <c r="C24" s="136">
        <v>2803</v>
      </c>
      <c r="D24" s="136">
        <v>2</v>
      </c>
      <c r="E24" s="135" t="s">
        <v>1290</v>
      </c>
    </row>
    <row r="25" spans="1:5">
      <c r="A25" s="89" t="str">
        <f>VLOOKUP(C25,Nomen2!$I$1:$K$29,3,0)</f>
        <v>Bassin de Caux-Maritime</v>
      </c>
      <c r="B25" s="89" t="str">
        <f>VLOOKUP(A25,Nomen2!$B$2:$D$28,3,0)</f>
        <v>SEINE-MARITIME</v>
      </c>
      <c r="C25" s="136">
        <v>2803</v>
      </c>
      <c r="D25" s="136">
        <v>56</v>
      </c>
      <c r="E25" s="135" t="s">
        <v>1291</v>
      </c>
    </row>
    <row r="26" spans="1:5">
      <c r="A26" s="89" t="str">
        <f>VLOOKUP(C26,Nomen2!$I$1:$K$29,3,0)</f>
        <v>Bassin de Caux-Maritime</v>
      </c>
      <c r="B26" s="89" t="str">
        <f>VLOOKUP(A26,Nomen2!$B$2:$D$28,3,0)</f>
        <v>SEINE-MARITIME</v>
      </c>
      <c r="C26" s="136">
        <v>2803</v>
      </c>
      <c r="D26" s="136">
        <v>2</v>
      </c>
      <c r="E26" s="135" t="s">
        <v>1292</v>
      </c>
    </row>
    <row r="27" spans="1:5">
      <c r="A27" s="89" t="str">
        <f>VLOOKUP(C27,Nomen2!$I$1:$K$29,3,0)</f>
        <v>Bassin de Caux-Maritime</v>
      </c>
      <c r="B27" s="89" t="str">
        <f>VLOOKUP(A27,Nomen2!$B$2:$D$28,3,0)</f>
        <v>SEINE-MARITIME</v>
      </c>
      <c r="C27" s="136">
        <v>2803</v>
      </c>
      <c r="D27" s="136">
        <v>15</v>
      </c>
      <c r="E27" s="135" t="s">
        <v>1294</v>
      </c>
    </row>
    <row r="28" spans="1:5">
      <c r="A28" s="89" t="str">
        <f>VLOOKUP(C28,Nomen2!$I$1:$K$29,3,0)</f>
        <v>Bassin de Caux-Maritime</v>
      </c>
      <c r="B28" s="89" t="str">
        <f>VLOOKUP(A28,Nomen2!$B$2:$D$28,3,0)</f>
        <v>SEINE-MARITIME</v>
      </c>
      <c r="C28" s="136">
        <v>2803</v>
      </c>
      <c r="D28" s="136">
        <v>4</v>
      </c>
      <c r="E28" s="135" t="s">
        <v>1295</v>
      </c>
    </row>
    <row r="29" spans="1:5">
      <c r="A29" s="89" t="str">
        <f>VLOOKUP(C29,Nomen2!$I$1:$K$29,3,0)</f>
        <v>Bassin de Caux-Maritime</v>
      </c>
      <c r="B29" s="89" t="str">
        <f>VLOOKUP(A29,Nomen2!$B$2:$D$28,3,0)</f>
        <v>SEINE-MARITIME</v>
      </c>
      <c r="C29" s="136">
        <v>2803</v>
      </c>
      <c r="D29" s="136">
        <v>1</v>
      </c>
      <c r="E29" s="135" t="s">
        <v>1296</v>
      </c>
    </row>
    <row r="30" spans="1:5">
      <c r="A30" s="89" t="str">
        <f>VLOOKUP(C30,Nomen2!$I$1:$K$29,3,0)</f>
        <v>Bassin de Caux-Maritime</v>
      </c>
      <c r="B30" s="89" t="str">
        <f>VLOOKUP(A30,Nomen2!$B$2:$D$28,3,0)</f>
        <v>SEINE-MARITIME</v>
      </c>
      <c r="C30" s="136">
        <v>2803</v>
      </c>
      <c r="D30" s="136">
        <v>4</v>
      </c>
      <c r="E30" s="135" t="s">
        <v>1297</v>
      </c>
    </row>
    <row r="31" spans="1:5">
      <c r="A31" s="89" t="str">
        <f>VLOOKUP(C31,Nomen2!$I$1:$K$29,3,0)</f>
        <v>Bassin de Caux-Maritime</v>
      </c>
      <c r="B31" s="89" t="str">
        <f>VLOOKUP(A31,Nomen2!$B$2:$D$28,3,0)</f>
        <v>SEINE-MARITIME</v>
      </c>
      <c r="C31" s="136">
        <v>2803</v>
      </c>
      <c r="D31" s="136">
        <v>1</v>
      </c>
      <c r="E31" s="135" t="s">
        <v>1298</v>
      </c>
    </row>
    <row r="32" spans="1:5">
      <c r="A32" s="89" t="str">
        <f>VLOOKUP(C32,Nomen2!$I$1:$K$29,3,0)</f>
        <v>Bassin de Caux-Maritime</v>
      </c>
      <c r="B32" s="89" t="str">
        <f>VLOOKUP(A32,Nomen2!$B$2:$D$28,3,0)</f>
        <v>SEINE-MARITIME</v>
      </c>
      <c r="C32" s="136">
        <v>2803</v>
      </c>
      <c r="D32" s="136">
        <v>2</v>
      </c>
      <c r="E32" s="135" t="s">
        <v>1299</v>
      </c>
    </row>
    <row r="33" spans="1:5">
      <c r="A33" s="89" t="str">
        <f>VLOOKUP(C33,Nomen2!$I$1:$K$29,3,0)</f>
        <v>Bassin de Caux-Maritime</v>
      </c>
      <c r="B33" s="89" t="str">
        <f>VLOOKUP(A33,Nomen2!$B$2:$D$28,3,0)</f>
        <v>SEINE-MARITIME</v>
      </c>
      <c r="C33" s="136">
        <v>2803</v>
      </c>
      <c r="D33" s="136">
        <v>3</v>
      </c>
      <c r="E33" s="135" t="s">
        <v>1300</v>
      </c>
    </row>
    <row r="34" spans="1:5">
      <c r="A34" s="89" t="str">
        <f>VLOOKUP(C34,Nomen2!$I$1:$K$29,3,0)</f>
        <v>Bassin de Caux-Maritime</v>
      </c>
      <c r="B34" s="89" t="str">
        <f>VLOOKUP(A34,Nomen2!$B$2:$D$28,3,0)</f>
        <v>SEINE-MARITIME</v>
      </c>
      <c r="C34" s="136">
        <v>2803</v>
      </c>
      <c r="D34" s="136">
        <v>9</v>
      </c>
      <c r="E34" s="135" t="s">
        <v>1301</v>
      </c>
    </row>
    <row r="35" spans="1:5">
      <c r="A35" s="89" t="str">
        <f>VLOOKUP(C35,Nomen2!$I$1:$K$29,3,0)</f>
        <v>Bassin de Caux-Maritime</v>
      </c>
      <c r="B35" s="89" t="str">
        <f>VLOOKUP(A35,Nomen2!$B$2:$D$28,3,0)</f>
        <v>SEINE-MARITIME</v>
      </c>
      <c r="C35" s="136">
        <v>2803</v>
      </c>
      <c r="D35" s="136">
        <v>3</v>
      </c>
      <c r="E35" s="135" t="s">
        <v>1302</v>
      </c>
    </row>
    <row r="36" spans="1:5">
      <c r="A36" s="89" t="str">
        <f>VLOOKUP(C36,Nomen2!$I$1:$K$29,3,0)</f>
        <v>Bassin du Tréport</v>
      </c>
      <c r="B36" s="89" t="str">
        <f>VLOOKUP(A36,Nomen2!$B$2:$D$28,3,0)</f>
        <v>SEINE-MARITIME</v>
      </c>
      <c r="C36" s="136">
        <v>2804</v>
      </c>
      <c r="D36" s="136">
        <v>2</v>
      </c>
      <c r="E36" s="135" t="s">
        <v>1290</v>
      </c>
    </row>
    <row r="37" spans="1:5">
      <c r="A37" s="89" t="str">
        <f>VLOOKUP(C37,Nomen2!$I$1:$K$29,3,0)</f>
        <v>Bassin du Tréport</v>
      </c>
      <c r="B37" s="89" t="str">
        <f>VLOOKUP(A37,Nomen2!$B$2:$D$28,3,0)</f>
        <v>SEINE-MARITIME</v>
      </c>
      <c r="C37" s="136">
        <v>2804</v>
      </c>
      <c r="D37" s="136">
        <v>16</v>
      </c>
      <c r="E37" s="135" t="s">
        <v>1291</v>
      </c>
    </row>
    <row r="38" spans="1:5">
      <c r="A38" s="89" t="str">
        <f>VLOOKUP(C38,Nomen2!$I$1:$K$29,3,0)</f>
        <v>Bassin du Tréport</v>
      </c>
      <c r="B38" s="89" t="str">
        <f>VLOOKUP(A38,Nomen2!$B$2:$D$28,3,0)</f>
        <v>SEINE-MARITIME</v>
      </c>
      <c r="C38" s="136">
        <v>2804</v>
      </c>
      <c r="D38" s="136">
        <v>3</v>
      </c>
      <c r="E38" s="135" t="s">
        <v>1294</v>
      </c>
    </row>
    <row r="39" spans="1:5">
      <c r="A39" s="89" t="str">
        <f>VLOOKUP(C39,Nomen2!$I$1:$K$29,3,0)</f>
        <v>Bassin du Tréport</v>
      </c>
      <c r="B39" s="89" t="str">
        <f>VLOOKUP(A39,Nomen2!$B$2:$D$28,3,0)</f>
        <v>SEINE-MARITIME</v>
      </c>
      <c r="C39" s="136">
        <v>2804</v>
      </c>
      <c r="D39" s="136">
        <v>2</v>
      </c>
      <c r="E39" s="135" t="s">
        <v>1297</v>
      </c>
    </row>
    <row r="40" spans="1:5">
      <c r="A40" s="89" t="str">
        <f>VLOOKUP(C40,Nomen2!$I$1:$K$29,3,0)</f>
        <v>Bassin du Tréport</v>
      </c>
      <c r="B40" s="89" t="str">
        <f>VLOOKUP(A40,Nomen2!$B$2:$D$28,3,0)</f>
        <v>SEINE-MARITIME</v>
      </c>
      <c r="C40" s="136">
        <v>2804</v>
      </c>
      <c r="D40" s="136">
        <v>1</v>
      </c>
      <c r="E40" s="135" t="s">
        <v>1298</v>
      </c>
    </row>
    <row r="41" spans="1:5">
      <c r="A41" s="89" t="str">
        <f>VLOOKUP(C41,Nomen2!$I$1:$K$29,3,0)</f>
        <v>Bassin du Tréport</v>
      </c>
      <c r="B41" s="89" t="str">
        <f>VLOOKUP(A41,Nomen2!$B$2:$D$28,3,0)</f>
        <v>SEINE-MARITIME</v>
      </c>
      <c r="C41" s="136">
        <v>2804</v>
      </c>
      <c r="D41" s="136">
        <v>1</v>
      </c>
      <c r="E41" s="135" t="s">
        <v>1300</v>
      </c>
    </row>
    <row r="42" spans="1:5">
      <c r="A42" s="89" t="str">
        <f>VLOOKUP(C42,Nomen2!$I$1:$K$29,3,0)</f>
        <v>Bassin de Forges-les-Eaux</v>
      </c>
      <c r="B42" s="89" t="str">
        <f>VLOOKUP(A42,Nomen2!$B$2:$D$28,3,0)</f>
        <v>SEINE-MARITIME</v>
      </c>
      <c r="C42" s="136">
        <v>2805</v>
      </c>
      <c r="D42" s="136">
        <v>16</v>
      </c>
      <c r="E42" s="135" t="s">
        <v>1291</v>
      </c>
    </row>
    <row r="43" spans="1:5">
      <c r="A43" s="89" t="str">
        <f>VLOOKUP(C43,Nomen2!$I$1:$K$29,3,0)</f>
        <v>Bassin de Forges-les-Eaux</v>
      </c>
      <c r="B43" s="89" t="str">
        <f>VLOOKUP(A43,Nomen2!$B$2:$D$28,3,0)</f>
        <v>SEINE-MARITIME</v>
      </c>
      <c r="C43" s="136">
        <v>2805</v>
      </c>
      <c r="D43" s="136">
        <v>2</v>
      </c>
      <c r="E43" s="135" t="s">
        <v>1292</v>
      </c>
    </row>
    <row r="44" spans="1:5">
      <c r="A44" s="89" t="str">
        <f>VLOOKUP(C44,Nomen2!$I$1:$K$29,3,0)</f>
        <v>Bassin de Forges-les-Eaux</v>
      </c>
      <c r="B44" s="89" t="str">
        <f>VLOOKUP(A44,Nomen2!$B$2:$D$28,3,0)</f>
        <v>SEINE-MARITIME</v>
      </c>
      <c r="C44" s="136">
        <v>2805</v>
      </c>
      <c r="D44" s="136">
        <v>9</v>
      </c>
      <c r="E44" s="135" t="s">
        <v>1294</v>
      </c>
    </row>
    <row r="45" spans="1:5">
      <c r="A45" s="89" t="str">
        <f>VLOOKUP(C45,Nomen2!$I$1:$K$29,3,0)</f>
        <v>Bassin de Forges-les-Eaux</v>
      </c>
      <c r="B45" s="89" t="str">
        <f>VLOOKUP(A45,Nomen2!$B$2:$D$28,3,0)</f>
        <v>SEINE-MARITIME</v>
      </c>
      <c r="C45" s="136">
        <v>2805</v>
      </c>
      <c r="D45" s="136">
        <v>2</v>
      </c>
      <c r="E45" s="135" t="s">
        <v>1295</v>
      </c>
    </row>
    <row r="46" spans="1:5">
      <c r="A46" s="89" t="str">
        <f>VLOOKUP(C46,Nomen2!$I$1:$K$29,3,0)</f>
        <v>Bassin de Forges-les-Eaux</v>
      </c>
      <c r="B46" s="89" t="str">
        <f>VLOOKUP(A46,Nomen2!$B$2:$D$28,3,0)</f>
        <v>SEINE-MARITIME</v>
      </c>
      <c r="C46" s="136">
        <v>2805</v>
      </c>
      <c r="D46" s="136">
        <v>1</v>
      </c>
      <c r="E46" s="135" t="s">
        <v>1297</v>
      </c>
    </row>
    <row r="47" spans="1:5">
      <c r="A47" s="89" t="str">
        <f>VLOOKUP(C47,Nomen2!$I$1:$K$29,3,0)</f>
        <v>Bassin de Forges-les-Eaux</v>
      </c>
      <c r="B47" s="89" t="str">
        <f>VLOOKUP(A47,Nomen2!$B$2:$D$28,3,0)</f>
        <v>SEINE-MARITIME</v>
      </c>
      <c r="C47" s="136">
        <v>2805</v>
      </c>
      <c r="D47" s="136">
        <v>1</v>
      </c>
      <c r="E47" s="135" t="s">
        <v>1300</v>
      </c>
    </row>
    <row r="48" spans="1:5">
      <c r="A48" s="89" t="str">
        <f>VLOOKUP(C48,Nomen2!$I$1:$K$29,3,0)</f>
        <v>Bassin de Forges-les-Eaux</v>
      </c>
      <c r="B48" s="89" t="str">
        <f>VLOOKUP(A48,Nomen2!$B$2:$D$28,3,0)</f>
        <v>SEINE-MARITIME</v>
      </c>
      <c r="C48" s="136">
        <v>2805</v>
      </c>
      <c r="D48" s="136">
        <v>2</v>
      </c>
      <c r="E48" s="135" t="s">
        <v>1301</v>
      </c>
    </row>
    <row r="49" spans="1:5">
      <c r="A49" s="89" t="str">
        <f>VLOOKUP(C49,Nomen2!$I$1:$K$29,3,0)</f>
        <v>Bassin du Havre</v>
      </c>
      <c r="B49" s="89" t="str">
        <f>VLOOKUP(A49,Nomen2!$B$2:$D$28,3,0)</f>
        <v>SEINE-MARITIME</v>
      </c>
      <c r="C49" s="136">
        <v>2806</v>
      </c>
      <c r="D49" s="136">
        <v>14</v>
      </c>
      <c r="E49" s="135" t="s">
        <v>1290</v>
      </c>
    </row>
    <row r="50" spans="1:5">
      <c r="A50" s="89" t="str">
        <f>VLOOKUP(C50,Nomen2!$I$1:$K$29,3,0)</f>
        <v>Bassin du Havre</v>
      </c>
      <c r="B50" s="89" t="str">
        <f>VLOOKUP(A50,Nomen2!$B$2:$D$28,3,0)</f>
        <v>SEINE-MARITIME</v>
      </c>
      <c r="C50" s="136">
        <v>2806</v>
      </c>
      <c r="D50" s="136">
        <v>81</v>
      </c>
      <c r="E50" s="135" t="s">
        <v>1291</v>
      </c>
    </row>
    <row r="51" spans="1:5">
      <c r="A51" s="89" t="str">
        <f>VLOOKUP(C51,Nomen2!$I$1:$K$29,3,0)</f>
        <v>Bassin du Havre</v>
      </c>
      <c r="B51" s="89" t="str">
        <f>VLOOKUP(A51,Nomen2!$B$2:$D$28,3,0)</f>
        <v>SEINE-MARITIME</v>
      </c>
      <c r="C51" s="136">
        <v>2806</v>
      </c>
      <c r="D51" s="136">
        <v>4</v>
      </c>
      <c r="E51" s="135" t="s">
        <v>1292</v>
      </c>
    </row>
    <row r="52" spans="1:5">
      <c r="A52" s="89" t="str">
        <f>VLOOKUP(C52,Nomen2!$I$1:$K$29,3,0)</f>
        <v>Bassin du Havre</v>
      </c>
      <c r="B52" s="89" t="str">
        <f>VLOOKUP(A52,Nomen2!$B$2:$D$28,3,0)</f>
        <v>SEINE-MARITIME</v>
      </c>
      <c r="C52" s="136">
        <v>2806</v>
      </c>
      <c r="D52" s="136">
        <v>42</v>
      </c>
      <c r="E52" s="135" t="s">
        <v>1294</v>
      </c>
    </row>
    <row r="53" spans="1:5">
      <c r="A53" s="89" t="str">
        <f>VLOOKUP(C53,Nomen2!$I$1:$K$29,3,0)</f>
        <v>Bassin du Havre</v>
      </c>
      <c r="B53" s="89" t="str">
        <f>VLOOKUP(A53,Nomen2!$B$2:$D$28,3,0)</f>
        <v>SEINE-MARITIME</v>
      </c>
      <c r="C53" s="136">
        <v>2806</v>
      </c>
      <c r="D53" s="136">
        <v>8</v>
      </c>
      <c r="E53" s="135" t="s">
        <v>1295</v>
      </c>
    </row>
    <row r="54" spans="1:5">
      <c r="A54" s="89" t="str">
        <f>VLOOKUP(C54,Nomen2!$I$1:$K$29,3,0)</f>
        <v>Bassin du Havre</v>
      </c>
      <c r="B54" s="89" t="str">
        <f>VLOOKUP(A54,Nomen2!$B$2:$D$28,3,0)</f>
        <v>SEINE-MARITIME</v>
      </c>
      <c r="C54" s="136">
        <v>2806</v>
      </c>
      <c r="D54" s="136">
        <v>1</v>
      </c>
      <c r="E54" s="135" t="s">
        <v>1296</v>
      </c>
    </row>
    <row r="55" spans="1:5">
      <c r="A55" s="89" t="str">
        <f>VLOOKUP(C55,Nomen2!$I$1:$K$29,3,0)</f>
        <v>Bassin du Havre</v>
      </c>
      <c r="B55" s="89" t="str">
        <f>VLOOKUP(A55,Nomen2!$B$2:$D$28,3,0)</f>
        <v>SEINE-MARITIME</v>
      </c>
      <c r="C55" s="136">
        <v>2806</v>
      </c>
      <c r="D55" s="136">
        <v>10</v>
      </c>
      <c r="E55" s="135" t="s">
        <v>1297</v>
      </c>
    </row>
    <row r="56" spans="1:5">
      <c r="A56" s="89" t="str">
        <f>VLOOKUP(C56,Nomen2!$I$1:$K$29,3,0)</f>
        <v>Bassin du Havre</v>
      </c>
      <c r="B56" s="89" t="str">
        <f>VLOOKUP(A56,Nomen2!$B$2:$D$28,3,0)</f>
        <v>SEINE-MARITIME</v>
      </c>
      <c r="C56" s="136">
        <v>2806</v>
      </c>
      <c r="D56" s="136">
        <v>4</v>
      </c>
      <c r="E56" s="135" t="s">
        <v>1300</v>
      </c>
    </row>
    <row r="57" spans="1:5">
      <c r="A57" s="89" t="str">
        <f>VLOOKUP(C57,Nomen2!$I$1:$K$29,3,0)</f>
        <v>Bassin du Havre</v>
      </c>
      <c r="B57" s="89" t="str">
        <f>VLOOKUP(A57,Nomen2!$B$2:$D$28,3,0)</f>
        <v>SEINE-MARITIME</v>
      </c>
      <c r="C57" s="136">
        <v>2806</v>
      </c>
      <c r="D57" s="136">
        <v>2</v>
      </c>
      <c r="E57" s="135" t="s">
        <v>1301</v>
      </c>
    </row>
    <row r="58" spans="1:5">
      <c r="A58" s="89" t="str">
        <f>VLOOKUP(C58,Nomen2!$I$1:$K$29,3,0)</f>
        <v>Bassin du Havre</v>
      </c>
      <c r="B58" s="89" t="str">
        <f>VLOOKUP(A58,Nomen2!$B$2:$D$28,3,0)</f>
        <v>SEINE-MARITIME</v>
      </c>
      <c r="C58" s="136">
        <v>2806</v>
      </c>
      <c r="D58" s="136">
        <v>9</v>
      </c>
      <c r="E58" s="135" t="s">
        <v>1302</v>
      </c>
    </row>
    <row r="59" spans="1:5">
      <c r="A59" s="89" t="str">
        <f>VLOOKUP(C59,Nomen2!$I$1:$K$29,3,0)</f>
        <v>Bassin de Fécamp</v>
      </c>
      <c r="B59" s="89" t="str">
        <f>VLOOKUP(A59,Nomen2!$B$2:$D$28,3,0)</f>
        <v>SEINE-MARITIME</v>
      </c>
      <c r="C59" s="136">
        <v>2807</v>
      </c>
      <c r="D59" s="136">
        <v>1</v>
      </c>
      <c r="E59" s="135" t="s">
        <v>1290</v>
      </c>
    </row>
    <row r="60" spans="1:5">
      <c r="A60" s="89" t="str">
        <f>VLOOKUP(C60,Nomen2!$I$1:$K$29,3,0)</f>
        <v>Bassin de Fécamp</v>
      </c>
      <c r="B60" s="89" t="str">
        <f>VLOOKUP(A60,Nomen2!$B$2:$D$28,3,0)</f>
        <v>SEINE-MARITIME</v>
      </c>
      <c r="C60" s="136">
        <v>2807</v>
      </c>
      <c r="D60" s="136">
        <v>24</v>
      </c>
      <c r="E60" s="135" t="s">
        <v>1291</v>
      </c>
    </row>
    <row r="61" spans="1:5">
      <c r="A61" s="89" t="str">
        <f>VLOOKUP(C61,Nomen2!$I$1:$K$29,3,0)</f>
        <v>Bassin de Fécamp</v>
      </c>
      <c r="B61" s="89" t="str">
        <f>VLOOKUP(A61,Nomen2!$B$2:$D$28,3,0)</f>
        <v>SEINE-MARITIME</v>
      </c>
      <c r="C61" s="136">
        <v>2807</v>
      </c>
      <c r="D61" s="136">
        <v>4</v>
      </c>
      <c r="E61" s="135" t="s">
        <v>1294</v>
      </c>
    </row>
    <row r="62" spans="1:5">
      <c r="A62" s="89" t="str">
        <f>VLOOKUP(C62,Nomen2!$I$1:$K$29,3,0)</f>
        <v>Bassin de Fécamp</v>
      </c>
      <c r="B62" s="89" t="str">
        <f>VLOOKUP(A62,Nomen2!$B$2:$D$28,3,0)</f>
        <v>SEINE-MARITIME</v>
      </c>
      <c r="C62" s="136">
        <v>2807</v>
      </c>
      <c r="D62" s="136">
        <v>3</v>
      </c>
      <c r="E62" s="135" t="s">
        <v>1297</v>
      </c>
    </row>
    <row r="63" spans="1:5">
      <c r="A63" s="89" t="str">
        <f>VLOOKUP(C63,Nomen2!$I$1:$K$29,3,0)</f>
        <v>Bassin de Fécamp</v>
      </c>
      <c r="B63" s="89" t="str">
        <f>VLOOKUP(A63,Nomen2!$B$2:$D$28,3,0)</f>
        <v>SEINE-MARITIME</v>
      </c>
      <c r="C63" s="136">
        <v>2807</v>
      </c>
      <c r="D63" s="136">
        <v>3</v>
      </c>
      <c r="E63" s="135" t="s">
        <v>1298</v>
      </c>
    </row>
    <row r="64" spans="1:5">
      <c r="A64" s="89" t="str">
        <f>VLOOKUP(C64,Nomen2!$I$1:$K$29,3,0)</f>
        <v>Bassin de Fécamp</v>
      </c>
      <c r="B64" s="89" t="str">
        <f>VLOOKUP(A64,Nomen2!$B$2:$D$28,3,0)</f>
        <v>SEINE-MARITIME</v>
      </c>
      <c r="C64" s="136">
        <v>2807</v>
      </c>
      <c r="D64" s="136">
        <v>2</v>
      </c>
      <c r="E64" s="135" t="s">
        <v>1301</v>
      </c>
    </row>
    <row r="65" spans="1:5">
      <c r="A65" s="89" t="str">
        <f>VLOOKUP(C65,Nomen2!$I$1:$K$29,3,0)</f>
        <v>Bassin de Lillebonne</v>
      </c>
      <c r="B65" s="89" t="str">
        <f>VLOOKUP(A65,Nomen2!$B$2:$D$28,3,0)</f>
        <v>SEINE-MARITIME</v>
      </c>
      <c r="C65" s="136">
        <v>2808</v>
      </c>
      <c r="D65" s="136">
        <v>2</v>
      </c>
      <c r="E65" s="135" t="s">
        <v>1290</v>
      </c>
    </row>
    <row r="66" spans="1:5">
      <c r="A66" s="89" t="str">
        <f>VLOOKUP(C66,Nomen2!$I$1:$K$29,3,0)</f>
        <v>Bassin de Lillebonne</v>
      </c>
      <c r="B66" s="89" t="str">
        <f>VLOOKUP(A66,Nomen2!$B$2:$D$28,3,0)</f>
        <v>SEINE-MARITIME</v>
      </c>
      <c r="C66" s="136">
        <v>2808</v>
      </c>
      <c r="D66" s="136">
        <v>33</v>
      </c>
      <c r="E66" s="135" t="s">
        <v>1291</v>
      </c>
    </row>
    <row r="67" spans="1:5">
      <c r="A67" s="89" t="str">
        <f>VLOOKUP(C67,Nomen2!$I$1:$K$29,3,0)</f>
        <v>Bassin de Lillebonne</v>
      </c>
      <c r="B67" s="89" t="str">
        <f>VLOOKUP(A67,Nomen2!$B$2:$D$28,3,0)</f>
        <v>SEINE-MARITIME</v>
      </c>
      <c r="C67" s="136">
        <v>2808</v>
      </c>
      <c r="D67" s="136">
        <v>1</v>
      </c>
      <c r="E67" s="135" t="s">
        <v>1293</v>
      </c>
    </row>
    <row r="68" spans="1:5">
      <c r="A68" s="89" t="str">
        <f>VLOOKUP(C68,Nomen2!$I$1:$K$29,3,0)</f>
        <v>Bassin de Lillebonne</v>
      </c>
      <c r="B68" s="89" t="str">
        <f>VLOOKUP(A68,Nomen2!$B$2:$D$28,3,0)</f>
        <v>SEINE-MARITIME</v>
      </c>
      <c r="C68" s="136">
        <v>2808</v>
      </c>
      <c r="D68" s="136">
        <v>18</v>
      </c>
      <c r="E68" s="135" t="s">
        <v>1294</v>
      </c>
    </row>
    <row r="69" spans="1:5">
      <c r="A69" s="89" t="str">
        <f>VLOOKUP(C69,Nomen2!$I$1:$K$29,3,0)</f>
        <v>Bassin de Lillebonne</v>
      </c>
      <c r="B69" s="89" t="str">
        <f>VLOOKUP(A69,Nomen2!$B$2:$D$28,3,0)</f>
        <v>SEINE-MARITIME</v>
      </c>
      <c r="C69" s="136">
        <v>2808</v>
      </c>
      <c r="D69" s="136">
        <v>1</v>
      </c>
      <c r="E69" s="135" t="s">
        <v>1295</v>
      </c>
    </row>
    <row r="70" spans="1:5">
      <c r="A70" s="89" t="str">
        <f>VLOOKUP(C70,Nomen2!$I$1:$K$29,3,0)</f>
        <v>Bassin de Lillebonne</v>
      </c>
      <c r="B70" s="89" t="str">
        <f>VLOOKUP(A70,Nomen2!$B$2:$D$28,3,0)</f>
        <v>SEINE-MARITIME</v>
      </c>
      <c r="C70" s="136">
        <v>2808</v>
      </c>
      <c r="D70" s="136">
        <v>1</v>
      </c>
      <c r="E70" s="135" t="s">
        <v>1297</v>
      </c>
    </row>
    <row r="71" spans="1:5">
      <c r="A71" s="89" t="str">
        <f>VLOOKUP(C71,Nomen2!$I$1:$K$29,3,0)</f>
        <v>Bassin de Lillebonne</v>
      </c>
      <c r="B71" s="89" t="str">
        <f>VLOOKUP(A71,Nomen2!$B$2:$D$28,3,0)</f>
        <v>SEINE-MARITIME</v>
      </c>
      <c r="C71" s="136">
        <v>2808</v>
      </c>
      <c r="D71" s="136">
        <v>2</v>
      </c>
      <c r="E71" s="135" t="s">
        <v>1299</v>
      </c>
    </row>
    <row r="72" spans="1:5">
      <c r="A72" s="89" t="str">
        <f>VLOOKUP(C72,Nomen2!$I$1:$K$29,3,0)</f>
        <v>Bassin de Lillebonne</v>
      </c>
      <c r="B72" s="89" t="str">
        <f>VLOOKUP(A72,Nomen2!$B$2:$D$28,3,0)</f>
        <v>SEINE-MARITIME</v>
      </c>
      <c r="C72" s="136">
        <v>2808</v>
      </c>
      <c r="D72" s="136">
        <v>2</v>
      </c>
      <c r="E72" s="135" t="s">
        <v>1300</v>
      </c>
    </row>
    <row r="73" spans="1:5">
      <c r="A73" s="89" t="str">
        <f>VLOOKUP(C73,Nomen2!$I$1:$K$29,3,0)</f>
        <v>Bassin de Lillebonne</v>
      </c>
      <c r="B73" s="89" t="str">
        <f>VLOOKUP(A73,Nomen2!$B$2:$D$28,3,0)</f>
        <v>SEINE-MARITIME</v>
      </c>
      <c r="C73" s="136">
        <v>2808</v>
      </c>
      <c r="D73" s="136">
        <v>1</v>
      </c>
      <c r="E73" s="135" t="s">
        <v>1301</v>
      </c>
    </row>
    <row r="74" spans="1:5">
      <c r="A74" s="89" t="str">
        <f>VLOOKUP(C74,Nomen2!$I$1:$K$29,3,0)</f>
        <v>Bassin d'Elbeuf</v>
      </c>
      <c r="B74" s="89" t="str">
        <f>VLOOKUP(A74,Nomen2!$B$2:$D$28,3,0)</f>
        <v>SEINE-MARITIME</v>
      </c>
      <c r="C74" s="136">
        <v>2809</v>
      </c>
      <c r="D74" s="136">
        <v>3</v>
      </c>
      <c r="E74" s="135"/>
    </row>
    <row r="75" spans="1:5">
      <c r="A75" s="89" t="str">
        <f>VLOOKUP(C75,Nomen2!$I$1:$K$29,3,0)</f>
        <v>Bassin d'Elbeuf</v>
      </c>
      <c r="B75" s="89" t="str">
        <f>VLOOKUP(A75,Nomen2!$B$2:$D$28,3,0)</f>
        <v>SEINE-MARITIME</v>
      </c>
      <c r="C75" s="136">
        <v>2809</v>
      </c>
      <c r="D75" s="136">
        <v>1</v>
      </c>
      <c r="E75" s="135" t="s">
        <v>1289</v>
      </c>
    </row>
    <row r="76" spans="1:5">
      <c r="A76" s="89" t="str">
        <f>VLOOKUP(C76,Nomen2!$I$1:$K$29,3,0)</f>
        <v>Bassin d'Elbeuf</v>
      </c>
      <c r="B76" s="89" t="str">
        <f>VLOOKUP(A76,Nomen2!$B$2:$D$28,3,0)</f>
        <v>SEINE-MARITIME</v>
      </c>
      <c r="C76" s="136">
        <v>2809</v>
      </c>
      <c r="D76" s="136">
        <v>1</v>
      </c>
      <c r="E76" s="135" t="s">
        <v>1290</v>
      </c>
    </row>
    <row r="77" spans="1:5">
      <c r="A77" s="89" t="str">
        <f>VLOOKUP(C77,Nomen2!$I$1:$K$29,3,0)</f>
        <v>Bassin d'Elbeuf</v>
      </c>
      <c r="B77" s="89" t="str">
        <f>VLOOKUP(A77,Nomen2!$B$2:$D$28,3,0)</f>
        <v>SEINE-MARITIME</v>
      </c>
      <c r="C77" s="136">
        <v>2809</v>
      </c>
      <c r="D77" s="136">
        <v>37</v>
      </c>
      <c r="E77" s="135" t="s">
        <v>1291</v>
      </c>
    </row>
    <row r="78" spans="1:5">
      <c r="A78" s="89" t="str">
        <f>VLOOKUP(C78,Nomen2!$I$1:$K$29,3,0)</f>
        <v>Bassin d'Elbeuf</v>
      </c>
      <c r="B78" s="89" t="str">
        <f>VLOOKUP(A78,Nomen2!$B$2:$D$28,3,0)</f>
        <v>SEINE-MARITIME</v>
      </c>
      <c r="C78" s="136">
        <v>2809</v>
      </c>
      <c r="D78" s="136">
        <v>14</v>
      </c>
      <c r="E78" s="135" t="s">
        <v>1294</v>
      </c>
    </row>
    <row r="79" spans="1:5">
      <c r="A79" s="89" t="str">
        <f>VLOOKUP(C79,Nomen2!$I$1:$K$29,3,0)</f>
        <v>Bassin d'Elbeuf</v>
      </c>
      <c r="B79" s="89" t="str">
        <f>VLOOKUP(A79,Nomen2!$B$2:$D$28,3,0)</f>
        <v>SEINE-MARITIME</v>
      </c>
      <c r="C79" s="136">
        <v>2809</v>
      </c>
      <c r="D79" s="136">
        <v>2</v>
      </c>
      <c r="E79" s="135" t="s">
        <v>1295</v>
      </c>
    </row>
    <row r="80" spans="1:5">
      <c r="A80" s="89" t="str">
        <f>VLOOKUP(C80,Nomen2!$I$1:$K$29,3,0)</f>
        <v>Bassin d'Elbeuf</v>
      </c>
      <c r="B80" s="89" t="str">
        <f>VLOOKUP(A80,Nomen2!$B$2:$D$28,3,0)</f>
        <v>SEINE-MARITIME</v>
      </c>
      <c r="C80" s="136">
        <v>2809</v>
      </c>
      <c r="D80" s="136">
        <v>7</v>
      </c>
      <c r="E80" s="135" t="s">
        <v>1299</v>
      </c>
    </row>
    <row r="81" spans="1:5">
      <c r="A81" s="89" t="str">
        <f>VLOOKUP(C81,Nomen2!$I$1:$K$29,3,0)</f>
        <v>Bassin d'Elbeuf</v>
      </c>
      <c r="B81" s="89" t="str">
        <f>VLOOKUP(A81,Nomen2!$B$2:$D$28,3,0)</f>
        <v>SEINE-MARITIME</v>
      </c>
      <c r="C81" s="136">
        <v>2809</v>
      </c>
      <c r="D81" s="136">
        <v>1</v>
      </c>
      <c r="E81" s="135" t="s">
        <v>1300</v>
      </c>
    </row>
    <row r="82" spans="1:5">
      <c r="A82" s="89" t="str">
        <f>VLOOKUP(C82,Nomen2!$I$1:$K$29,3,0)</f>
        <v>Bassin d'Elbeuf</v>
      </c>
      <c r="B82" s="89" t="str">
        <f>VLOOKUP(A82,Nomen2!$B$2:$D$28,3,0)</f>
        <v>SEINE-MARITIME</v>
      </c>
      <c r="C82" s="136">
        <v>2809</v>
      </c>
      <c r="D82" s="136">
        <v>3</v>
      </c>
      <c r="E82" s="135" t="s">
        <v>1301</v>
      </c>
    </row>
    <row r="83" spans="1:5">
      <c r="A83" s="89" t="str">
        <f>VLOOKUP(C83,Nomen2!$I$1:$K$29,3,0)</f>
        <v>Bassin de Louviers</v>
      </c>
      <c r="B83" s="89" t="str">
        <f>VLOOKUP(A83,Nomen2!$B$2:$D$28,3,0)</f>
        <v>EURE</v>
      </c>
      <c r="C83" s="136">
        <v>2810</v>
      </c>
      <c r="D83" s="136">
        <v>1</v>
      </c>
      <c r="E83" s="135"/>
    </row>
    <row r="84" spans="1:5">
      <c r="A84" s="89" t="str">
        <f>VLOOKUP(C84,Nomen2!$I$1:$K$29,3,0)</f>
        <v>Bassin de Louviers</v>
      </c>
      <c r="B84" s="89" t="str">
        <f>VLOOKUP(A84,Nomen2!$B$2:$D$28,3,0)</f>
        <v>EURE</v>
      </c>
      <c r="C84" s="136">
        <v>2810</v>
      </c>
      <c r="D84" s="136">
        <v>1</v>
      </c>
      <c r="E84" s="135" t="s">
        <v>1290</v>
      </c>
    </row>
    <row r="85" spans="1:5">
      <c r="A85" s="89" t="str">
        <f>VLOOKUP(C85,Nomen2!$I$1:$K$29,3,0)</f>
        <v>Bassin de Louviers</v>
      </c>
      <c r="B85" s="89" t="str">
        <f>VLOOKUP(A85,Nomen2!$B$2:$D$28,3,0)</f>
        <v>EURE</v>
      </c>
      <c r="C85" s="136">
        <v>2810</v>
      </c>
      <c r="D85" s="136">
        <v>28</v>
      </c>
      <c r="E85" s="135" t="s">
        <v>1291</v>
      </c>
    </row>
    <row r="86" spans="1:5">
      <c r="A86" s="89" t="str">
        <f>VLOOKUP(C86,Nomen2!$I$1:$K$29,3,0)</f>
        <v>Bassin de Louviers</v>
      </c>
      <c r="B86" s="89" t="str">
        <f>VLOOKUP(A86,Nomen2!$B$2:$D$28,3,0)</f>
        <v>EURE</v>
      </c>
      <c r="C86" s="136">
        <v>2810</v>
      </c>
      <c r="D86" s="136">
        <v>3</v>
      </c>
      <c r="E86" s="135" t="s">
        <v>1292</v>
      </c>
    </row>
    <row r="87" spans="1:5">
      <c r="A87" s="89" t="str">
        <f>VLOOKUP(C87,Nomen2!$I$1:$K$29,3,0)</f>
        <v>Bassin de Louviers</v>
      </c>
      <c r="B87" s="89" t="str">
        <f>VLOOKUP(A87,Nomen2!$B$2:$D$28,3,0)</f>
        <v>EURE</v>
      </c>
      <c r="C87" s="136">
        <v>2810</v>
      </c>
      <c r="D87" s="136">
        <v>2</v>
      </c>
      <c r="E87" s="135" t="s">
        <v>1293</v>
      </c>
    </row>
    <row r="88" spans="1:5">
      <c r="A88" s="89" t="str">
        <f>VLOOKUP(C88,Nomen2!$I$1:$K$29,3,0)</f>
        <v>Bassin de Louviers</v>
      </c>
      <c r="B88" s="89" t="str">
        <f>VLOOKUP(A88,Nomen2!$B$2:$D$28,3,0)</f>
        <v>EURE</v>
      </c>
      <c r="C88" s="136">
        <v>2810</v>
      </c>
      <c r="D88" s="136">
        <v>10</v>
      </c>
      <c r="E88" s="135" t="s">
        <v>1294</v>
      </c>
    </row>
    <row r="89" spans="1:5">
      <c r="A89" s="89" t="str">
        <f>VLOOKUP(C89,Nomen2!$I$1:$K$29,3,0)</f>
        <v>Bassin de Louviers</v>
      </c>
      <c r="B89" s="89" t="str">
        <f>VLOOKUP(A89,Nomen2!$B$2:$D$28,3,0)</f>
        <v>EURE</v>
      </c>
      <c r="C89" s="136">
        <v>2810</v>
      </c>
      <c r="D89" s="136">
        <v>1</v>
      </c>
      <c r="E89" s="135" t="s">
        <v>1295</v>
      </c>
    </row>
    <row r="90" spans="1:5">
      <c r="A90" s="89" t="str">
        <f>VLOOKUP(C90,Nomen2!$I$1:$K$29,3,0)</f>
        <v>Bassin de Louviers</v>
      </c>
      <c r="B90" s="89" t="str">
        <f>VLOOKUP(A90,Nomen2!$B$2:$D$28,3,0)</f>
        <v>EURE</v>
      </c>
      <c r="C90" s="136">
        <v>2810</v>
      </c>
      <c r="D90" s="136">
        <v>3</v>
      </c>
      <c r="E90" s="135" t="s">
        <v>1297</v>
      </c>
    </row>
    <row r="91" spans="1:5">
      <c r="A91" s="89" t="str">
        <f>VLOOKUP(C91,Nomen2!$I$1:$K$29,3,0)</f>
        <v>Bassin de Louviers</v>
      </c>
      <c r="B91" s="89" t="str">
        <f>VLOOKUP(A91,Nomen2!$B$2:$D$28,3,0)</f>
        <v>EURE</v>
      </c>
      <c r="C91" s="136">
        <v>2810</v>
      </c>
      <c r="D91" s="136">
        <v>2</v>
      </c>
      <c r="E91" s="135" t="s">
        <v>1298</v>
      </c>
    </row>
    <row r="92" spans="1:5">
      <c r="A92" s="89" t="str">
        <f>VLOOKUP(C92,Nomen2!$I$1:$K$29,3,0)</f>
        <v>Bassin de Louviers</v>
      </c>
      <c r="B92" s="89" t="str">
        <f>VLOOKUP(A92,Nomen2!$B$2:$D$28,3,0)</f>
        <v>EURE</v>
      </c>
      <c r="C92" s="136">
        <v>2810</v>
      </c>
      <c r="D92" s="136">
        <v>2</v>
      </c>
      <c r="E92" s="135" t="s">
        <v>1299</v>
      </c>
    </row>
    <row r="93" spans="1:5">
      <c r="A93" s="89" t="str">
        <f>VLOOKUP(C93,Nomen2!$I$1:$K$29,3,0)</f>
        <v>Bassin de Louviers</v>
      </c>
      <c r="B93" s="89" t="str">
        <f>VLOOKUP(A93,Nomen2!$B$2:$D$28,3,0)</f>
        <v>EURE</v>
      </c>
      <c r="C93" s="136">
        <v>2810</v>
      </c>
      <c r="D93" s="136">
        <v>3</v>
      </c>
      <c r="E93" s="135" t="s">
        <v>1300</v>
      </c>
    </row>
    <row r="94" spans="1:5">
      <c r="A94" s="89" t="str">
        <f>VLOOKUP(C94,Nomen2!$I$1:$K$29,3,0)</f>
        <v>Bassin de Louviers</v>
      </c>
      <c r="B94" s="89" t="str">
        <f>VLOOKUP(A94,Nomen2!$B$2:$D$28,3,0)</f>
        <v>EURE</v>
      </c>
      <c r="C94" s="136">
        <v>2810</v>
      </c>
      <c r="D94" s="136">
        <v>2</v>
      </c>
      <c r="E94" s="135" t="s">
        <v>1301</v>
      </c>
    </row>
    <row r="95" spans="1:5">
      <c r="A95" s="89" t="str">
        <f>VLOOKUP(C95,Nomen2!$I$1:$K$29,3,0)</f>
        <v>Bassin d'Évreux</v>
      </c>
      <c r="B95" s="89" t="str">
        <f>VLOOKUP(A95,Nomen2!$B$2:$D$28,3,0)</f>
        <v>EURE</v>
      </c>
      <c r="C95" s="136">
        <v>2811</v>
      </c>
      <c r="D95" s="136">
        <v>1</v>
      </c>
      <c r="E95" s="135"/>
    </row>
    <row r="96" spans="1:5">
      <c r="A96" s="89" t="str">
        <f>VLOOKUP(C96,Nomen2!$I$1:$K$29,3,0)</f>
        <v>Bassin d'Évreux</v>
      </c>
      <c r="B96" s="89" t="str">
        <f>VLOOKUP(A96,Nomen2!$B$2:$D$28,3,0)</f>
        <v>EURE</v>
      </c>
      <c r="C96" s="136">
        <v>2811</v>
      </c>
      <c r="D96" s="136">
        <v>13</v>
      </c>
      <c r="E96" s="135" t="s">
        <v>1290</v>
      </c>
    </row>
    <row r="97" spans="1:5">
      <c r="A97" s="89" t="str">
        <f>VLOOKUP(C97,Nomen2!$I$1:$K$29,3,0)</f>
        <v>Bassin d'Évreux</v>
      </c>
      <c r="B97" s="89" t="str">
        <f>VLOOKUP(A97,Nomen2!$B$2:$D$28,3,0)</f>
        <v>EURE</v>
      </c>
      <c r="C97" s="136">
        <v>2811</v>
      </c>
      <c r="D97" s="136">
        <v>143</v>
      </c>
      <c r="E97" s="135" t="s">
        <v>1291</v>
      </c>
    </row>
    <row r="98" spans="1:5">
      <c r="A98" s="89" t="str">
        <f>VLOOKUP(C98,Nomen2!$I$1:$K$29,3,0)</f>
        <v>Bassin d'Évreux</v>
      </c>
      <c r="B98" s="89" t="str">
        <f>VLOOKUP(A98,Nomen2!$B$2:$D$28,3,0)</f>
        <v>EURE</v>
      </c>
      <c r="C98" s="136">
        <v>2811</v>
      </c>
      <c r="D98" s="136">
        <v>3</v>
      </c>
      <c r="E98" s="135" t="s">
        <v>1292</v>
      </c>
    </row>
    <row r="99" spans="1:5">
      <c r="A99" s="89" t="str">
        <f>VLOOKUP(C99,Nomen2!$I$1:$K$29,3,0)</f>
        <v>Bassin d'Évreux</v>
      </c>
      <c r="B99" s="89" t="str">
        <f>VLOOKUP(A99,Nomen2!$B$2:$D$28,3,0)</f>
        <v>EURE</v>
      </c>
      <c r="C99" s="136">
        <v>2811</v>
      </c>
      <c r="D99" s="136">
        <v>2</v>
      </c>
      <c r="E99" s="135" t="s">
        <v>1293</v>
      </c>
    </row>
    <row r="100" spans="1:5">
      <c r="A100" s="89" t="str">
        <f>VLOOKUP(C100,Nomen2!$I$1:$K$29,3,0)</f>
        <v>Bassin d'Évreux</v>
      </c>
      <c r="B100" s="89" t="str">
        <f>VLOOKUP(A100,Nomen2!$B$2:$D$28,3,0)</f>
        <v>EURE</v>
      </c>
      <c r="C100" s="136">
        <v>2811</v>
      </c>
      <c r="D100" s="136">
        <v>31</v>
      </c>
      <c r="E100" s="135" t="s">
        <v>1294</v>
      </c>
    </row>
    <row r="101" spans="1:5">
      <c r="A101" s="89" t="str">
        <f>VLOOKUP(C101,Nomen2!$I$1:$K$29,3,0)</f>
        <v>Bassin d'Évreux</v>
      </c>
      <c r="B101" s="89" t="str">
        <f>VLOOKUP(A101,Nomen2!$B$2:$D$28,3,0)</f>
        <v>EURE</v>
      </c>
      <c r="C101" s="136">
        <v>2811</v>
      </c>
      <c r="D101" s="136">
        <v>7</v>
      </c>
      <c r="E101" s="135" t="s">
        <v>1295</v>
      </c>
    </row>
    <row r="102" spans="1:5">
      <c r="A102" s="89" t="str">
        <f>VLOOKUP(C102,Nomen2!$I$1:$K$29,3,0)</f>
        <v>Bassin d'Évreux</v>
      </c>
      <c r="B102" s="89" t="str">
        <f>VLOOKUP(A102,Nomen2!$B$2:$D$28,3,0)</f>
        <v>EURE</v>
      </c>
      <c r="C102" s="136">
        <v>2811</v>
      </c>
      <c r="D102" s="136">
        <v>5</v>
      </c>
      <c r="E102" s="135" t="s">
        <v>1297</v>
      </c>
    </row>
    <row r="103" spans="1:5">
      <c r="A103" s="89" t="str">
        <f>VLOOKUP(C103,Nomen2!$I$1:$K$29,3,0)</f>
        <v>Bassin d'Évreux</v>
      </c>
      <c r="B103" s="89" t="str">
        <f>VLOOKUP(A103,Nomen2!$B$2:$D$28,3,0)</f>
        <v>EURE</v>
      </c>
      <c r="C103" s="136">
        <v>2811</v>
      </c>
      <c r="D103" s="136">
        <v>3</v>
      </c>
      <c r="E103" s="135" t="s">
        <v>1298</v>
      </c>
    </row>
    <row r="104" spans="1:5">
      <c r="A104" s="89" t="str">
        <f>VLOOKUP(C104,Nomen2!$I$1:$K$29,3,0)</f>
        <v>Bassin d'Évreux</v>
      </c>
      <c r="B104" s="89" t="str">
        <f>VLOOKUP(A104,Nomen2!$B$2:$D$28,3,0)</f>
        <v>EURE</v>
      </c>
      <c r="C104" s="136">
        <v>2811</v>
      </c>
      <c r="D104" s="136">
        <v>11</v>
      </c>
      <c r="E104" s="135" t="s">
        <v>1299</v>
      </c>
    </row>
    <row r="105" spans="1:5">
      <c r="A105" s="89" t="str">
        <f>VLOOKUP(C105,Nomen2!$I$1:$K$29,3,0)</f>
        <v>Bassin d'Évreux</v>
      </c>
      <c r="B105" s="89" t="str">
        <f>VLOOKUP(A105,Nomen2!$B$2:$D$28,3,0)</f>
        <v>EURE</v>
      </c>
      <c r="C105" s="136">
        <v>2811</v>
      </c>
      <c r="D105" s="136">
        <v>2</v>
      </c>
      <c r="E105" s="135" t="s">
        <v>1300</v>
      </c>
    </row>
    <row r="106" spans="1:5">
      <c r="A106" s="89" t="str">
        <f>VLOOKUP(C106,Nomen2!$I$1:$K$29,3,0)</f>
        <v>Bassin d'Évreux</v>
      </c>
      <c r="B106" s="89" t="str">
        <f>VLOOKUP(A106,Nomen2!$B$2:$D$28,3,0)</f>
        <v>EURE</v>
      </c>
      <c r="C106" s="136">
        <v>2811</v>
      </c>
      <c r="D106" s="136">
        <v>16</v>
      </c>
      <c r="E106" s="135" t="s">
        <v>1301</v>
      </c>
    </row>
    <row r="107" spans="1:5">
      <c r="A107" s="89" t="str">
        <f>VLOOKUP(C107,Nomen2!$I$1:$K$29,3,0)</f>
        <v>Bassin d'Évreux</v>
      </c>
      <c r="B107" s="89" t="str">
        <f>VLOOKUP(A107,Nomen2!$B$2:$D$28,3,0)</f>
        <v>EURE</v>
      </c>
      <c r="C107" s="136">
        <v>2811</v>
      </c>
      <c r="D107" s="136">
        <v>2</v>
      </c>
      <c r="E107" s="135" t="s">
        <v>1302</v>
      </c>
    </row>
    <row r="108" spans="1:5">
      <c r="A108" s="89" t="str">
        <f>VLOOKUP(C108,Nomen2!$I$1:$K$29,3,0)</f>
        <v>Bassin de Vernon</v>
      </c>
      <c r="B108" s="89" t="str">
        <f>VLOOKUP(A108,Nomen2!$B$2:$D$28,3,0)</f>
        <v>EURE</v>
      </c>
      <c r="C108" s="136">
        <v>2812</v>
      </c>
      <c r="D108" s="136">
        <v>1</v>
      </c>
      <c r="E108" s="135"/>
    </row>
    <row r="109" spans="1:5">
      <c r="A109" s="89" t="str">
        <f>VLOOKUP(C109,Nomen2!$I$1:$K$29,3,0)</f>
        <v>Bassin de Vernon</v>
      </c>
      <c r="B109" s="89" t="str">
        <f>VLOOKUP(A109,Nomen2!$B$2:$D$28,3,0)</f>
        <v>EURE</v>
      </c>
      <c r="C109" s="136">
        <v>2812</v>
      </c>
      <c r="D109" s="136">
        <v>2</v>
      </c>
      <c r="E109" s="135" t="s">
        <v>1290</v>
      </c>
    </row>
    <row r="110" spans="1:5">
      <c r="A110" s="89" t="str">
        <f>VLOOKUP(C110,Nomen2!$I$1:$K$29,3,0)</f>
        <v>Bassin de Vernon</v>
      </c>
      <c r="B110" s="89" t="str">
        <f>VLOOKUP(A110,Nomen2!$B$2:$D$28,3,0)</f>
        <v>EURE</v>
      </c>
      <c r="C110" s="136">
        <v>2812</v>
      </c>
      <c r="D110" s="136">
        <v>35</v>
      </c>
      <c r="E110" s="135" t="s">
        <v>1291</v>
      </c>
    </row>
    <row r="111" spans="1:5">
      <c r="A111" s="89" t="str">
        <f>VLOOKUP(C111,Nomen2!$I$1:$K$29,3,0)</f>
        <v>Bassin de Vernon</v>
      </c>
      <c r="B111" s="89" t="str">
        <f>VLOOKUP(A111,Nomen2!$B$2:$D$28,3,0)</f>
        <v>EURE</v>
      </c>
      <c r="C111" s="136">
        <v>2812</v>
      </c>
      <c r="D111" s="136">
        <v>1</v>
      </c>
      <c r="E111" s="135" t="s">
        <v>1292</v>
      </c>
    </row>
    <row r="112" spans="1:5">
      <c r="A112" s="89" t="str">
        <f>VLOOKUP(C112,Nomen2!$I$1:$K$29,3,0)</f>
        <v>Bassin de Vernon</v>
      </c>
      <c r="B112" s="89" t="str">
        <f>VLOOKUP(A112,Nomen2!$B$2:$D$28,3,0)</f>
        <v>EURE</v>
      </c>
      <c r="C112" s="136">
        <v>2812</v>
      </c>
      <c r="D112" s="136">
        <v>3</v>
      </c>
      <c r="E112" s="135" t="s">
        <v>1293</v>
      </c>
    </row>
    <row r="113" spans="1:5">
      <c r="A113" s="89" t="str">
        <f>VLOOKUP(C113,Nomen2!$I$1:$K$29,3,0)</f>
        <v>Bassin de Vernon</v>
      </c>
      <c r="B113" s="89" t="str">
        <f>VLOOKUP(A113,Nomen2!$B$2:$D$28,3,0)</f>
        <v>EURE</v>
      </c>
      <c r="C113" s="136">
        <v>2812</v>
      </c>
      <c r="D113" s="136">
        <v>13</v>
      </c>
      <c r="E113" s="135" t="s">
        <v>1294</v>
      </c>
    </row>
    <row r="114" spans="1:5">
      <c r="A114" s="89" t="str">
        <f>VLOOKUP(C114,Nomen2!$I$1:$K$29,3,0)</f>
        <v>Bassin de Vernon</v>
      </c>
      <c r="B114" s="89" t="str">
        <f>VLOOKUP(A114,Nomen2!$B$2:$D$28,3,0)</f>
        <v>EURE</v>
      </c>
      <c r="C114" s="136">
        <v>2812</v>
      </c>
      <c r="D114" s="136">
        <v>8</v>
      </c>
      <c r="E114" s="135" t="s">
        <v>1295</v>
      </c>
    </row>
    <row r="115" spans="1:5">
      <c r="A115" s="89" t="str">
        <f>VLOOKUP(C115,Nomen2!$I$1:$K$29,3,0)</f>
        <v>Bassin de Vernon</v>
      </c>
      <c r="B115" s="89" t="str">
        <f>VLOOKUP(A115,Nomen2!$B$2:$D$28,3,0)</f>
        <v>EURE</v>
      </c>
      <c r="C115" s="136">
        <v>2812</v>
      </c>
      <c r="D115" s="136">
        <v>7</v>
      </c>
      <c r="E115" s="135" t="s">
        <v>1297</v>
      </c>
    </row>
    <row r="116" spans="1:5">
      <c r="A116" s="89" t="str">
        <f>VLOOKUP(C116,Nomen2!$I$1:$K$29,3,0)</f>
        <v>Bassin de Vernon</v>
      </c>
      <c r="B116" s="89" t="str">
        <f>VLOOKUP(A116,Nomen2!$B$2:$D$28,3,0)</f>
        <v>EURE</v>
      </c>
      <c r="C116" s="136">
        <v>2812</v>
      </c>
      <c r="D116" s="136">
        <v>7</v>
      </c>
      <c r="E116" s="135" t="s">
        <v>1298</v>
      </c>
    </row>
    <row r="117" spans="1:5">
      <c r="A117" s="89" t="str">
        <f>VLOOKUP(C117,Nomen2!$I$1:$K$29,3,0)</f>
        <v>Bassin de Vernon</v>
      </c>
      <c r="B117" s="89" t="str">
        <f>VLOOKUP(A117,Nomen2!$B$2:$D$28,3,0)</f>
        <v>EURE</v>
      </c>
      <c r="C117" s="136">
        <v>2812</v>
      </c>
      <c r="D117" s="136">
        <v>5</v>
      </c>
      <c r="E117" s="135" t="s">
        <v>1299</v>
      </c>
    </row>
    <row r="118" spans="1:5">
      <c r="A118" s="89" t="str">
        <f>VLOOKUP(C118,Nomen2!$I$1:$K$29,3,0)</f>
        <v>Bassin de Vernon</v>
      </c>
      <c r="B118" s="89" t="str">
        <f>VLOOKUP(A118,Nomen2!$B$2:$D$28,3,0)</f>
        <v>EURE</v>
      </c>
      <c r="C118" s="136">
        <v>2812</v>
      </c>
      <c r="D118" s="136">
        <v>1</v>
      </c>
      <c r="E118" s="135" t="s">
        <v>1300</v>
      </c>
    </row>
    <row r="119" spans="1:5">
      <c r="A119" s="89" t="str">
        <f>VLOOKUP(C119,Nomen2!$I$1:$K$29,3,0)</f>
        <v>Bassin de Vernon</v>
      </c>
      <c r="B119" s="89" t="str">
        <f>VLOOKUP(A119,Nomen2!$B$2:$D$28,3,0)</f>
        <v>EURE</v>
      </c>
      <c r="C119" s="136">
        <v>2812</v>
      </c>
      <c r="D119" s="136">
        <v>5</v>
      </c>
      <c r="E119" s="135" t="s">
        <v>1301</v>
      </c>
    </row>
    <row r="120" spans="1:5">
      <c r="A120" s="89" t="str">
        <f>VLOOKUP(C120,Nomen2!$I$1:$K$29,3,0)</f>
        <v>Bassin de Bernay</v>
      </c>
      <c r="B120" s="89" t="str">
        <f>VLOOKUP(A120,Nomen2!$B$2:$D$28,3,0)</f>
        <v>EURE</v>
      </c>
      <c r="C120" s="136">
        <v>2813</v>
      </c>
      <c r="D120" s="136">
        <v>1</v>
      </c>
      <c r="E120" s="135" t="s">
        <v>1290</v>
      </c>
    </row>
    <row r="121" spans="1:5">
      <c r="A121" s="89" t="str">
        <f>VLOOKUP(C121,Nomen2!$I$1:$K$29,3,0)</f>
        <v>Bassin de Bernay</v>
      </c>
      <c r="B121" s="89" t="str">
        <f>VLOOKUP(A121,Nomen2!$B$2:$D$28,3,0)</f>
        <v>EURE</v>
      </c>
      <c r="C121" s="136">
        <v>2813</v>
      </c>
      <c r="D121" s="136">
        <v>32</v>
      </c>
      <c r="E121" s="135" t="s">
        <v>1291</v>
      </c>
    </row>
    <row r="122" spans="1:5">
      <c r="A122" s="89" t="str">
        <f>VLOOKUP(C122,Nomen2!$I$1:$K$29,3,0)</f>
        <v>Bassin de Bernay</v>
      </c>
      <c r="B122" s="89" t="str">
        <f>VLOOKUP(A122,Nomen2!$B$2:$D$28,3,0)</f>
        <v>EURE</v>
      </c>
      <c r="C122" s="136">
        <v>2813</v>
      </c>
      <c r="D122" s="136">
        <v>9</v>
      </c>
      <c r="E122" s="135" t="s">
        <v>1294</v>
      </c>
    </row>
    <row r="123" spans="1:5">
      <c r="A123" s="89" t="str">
        <f>VLOOKUP(C123,Nomen2!$I$1:$K$29,3,0)</f>
        <v>Bassin de Bernay</v>
      </c>
      <c r="B123" s="89" t="str">
        <f>VLOOKUP(A123,Nomen2!$B$2:$D$28,3,0)</f>
        <v>EURE</v>
      </c>
      <c r="C123" s="136">
        <v>2813</v>
      </c>
      <c r="D123" s="136">
        <v>4</v>
      </c>
      <c r="E123" s="135" t="s">
        <v>1295</v>
      </c>
    </row>
    <row r="124" spans="1:5">
      <c r="A124" s="89" t="str">
        <f>VLOOKUP(C124,Nomen2!$I$1:$K$29,3,0)</f>
        <v>Bassin de Bernay</v>
      </c>
      <c r="B124" s="89" t="str">
        <f>VLOOKUP(A124,Nomen2!$B$2:$D$28,3,0)</f>
        <v>EURE</v>
      </c>
      <c r="C124" s="136">
        <v>2813</v>
      </c>
      <c r="D124" s="136">
        <v>1</v>
      </c>
      <c r="E124" s="135" t="s">
        <v>1297</v>
      </c>
    </row>
    <row r="125" spans="1:5">
      <c r="A125" s="89" t="str">
        <f>VLOOKUP(C125,Nomen2!$I$1:$K$29,3,0)</f>
        <v>Bassin de Bernay</v>
      </c>
      <c r="B125" s="89" t="str">
        <f>VLOOKUP(A125,Nomen2!$B$2:$D$28,3,0)</f>
        <v>EURE</v>
      </c>
      <c r="C125" s="136">
        <v>2813</v>
      </c>
      <c r="D125" s="136">
        <v>3</v>
      </c>
      <c r="E125" s="135" t="s">
        <v>1298</v>
      </c>
    </row>
    <row r="126" spans="1:5">
      <c r="A126" s="89" t="str">
        <f>VLOOKUP(C126,Nomen2!$I$1:$K$29,3,0)</f>
        <v>Bassin de Bernay</v>
      </c>
      <c r="B126" s="89" t="str">
        <f>VLOOKUP(A126,Nomen2!$B$2:$D$28,3,0)</f>
        <v>EURE</v>
      </c>
      <c r="C126" s="136">
        <v>2813</v>
      </c>
      <c r="D126" s="136">
        <v>3</v>
      </c>
      <c r="E126" s="135" t="s">
        <v>1299</v>
      </c>
    </row>
    <row r="127" spans="1:5">
      <c r="A127" s="89" t="str">
        <f>VLOOKUP(C127,Nomen2!$I$1:$K$29,3,0)</f>
        <v>Bassin de Bernay</v>
      </c>
      <c r="B127" s="89" t="str">
        <f>VLOOKUP(A127,Nomen2!$B$2:$D$28,3,0)</f>
        <v>EURE</v>
      </c>
      <c r="C127" s="136">
        <v>2813</v>
      </c>
      <c r="D127" s="136">
        <v>2</v>
      </c>
      <c r="E127" s="135" t="s">
        <v>1300</v>
      </c>
    </row>
    <row r="128" spans="1:5">
      <c r="A128" s="89" t="str">
        <f>VLOOKUP(C128,Nomen2!$I$1:$K$29,3,0)</f>
        <v>Bassin de Bernay</v>
      </c>
      <c r="B128" s="89" t="str">
        <f>VLOOKUP(A128,Nomen2!$B$2:$D$28,3,0)</f>
        <v>EURE</v>
      </c>
      <c r="C128" s="136">
        <v>2813</v>
      </c>
      <c r="D128" s="136">
        <v>3</v>
      </c>
      <c r="E128" s="135" t="s">
        <v>1301</v>
      </c>
    </row>
    <row r="129" spans="1:5">
      <c r="A129" s="89" t="str">
        <f>VLOOKUP(C129,Nomen2!$I$1:$K$29,3,0)</f>
        <v>Bassin de Pont-Audemer</v>
      </c>
      <c r="B129" s="89" t="str">
        <f>VLOOKUP(A129,Nomen2!$B$2:$D$28,3,0)</f>
        <v>EURE</v>
      </c>
      <c r="C129" s="136">
        <v>2814</v>
      </c>
      <c r="D129" s="136">
        <v>2</v>
      </c>
      <c r="E129" s="135" t="s">
        <v>1290</v>
      </c>
    </row>
    <row r="130" spans="1:5">
      <c r="A130" s="89" t="str">
        <f>VLOOKUP(C130,Nomen2!$I$1:$K$29,3,0)</f>
        <v>Bassin de Pont-Audemer</v>
      </c>
      <c r="B130" s="89" t="str">
        <f>VLOOKUP(A130,Nomen2!$B$2:$D$28,3,0)</f>
        <v>EURE</v>
      </c>
      <c r="C130" s="136">
        <v>2814</v>
      </c>
      <c r="D130" s="136">
        <v>9</v>
      </c>
      <c r="E130" s="135" t="s">
        <v>1291</v>
      </c>
    </row>
    <row r="131" spans="1:5">
      <c r="A131" s="89" t="str">
        <f>VLOOKUP(C131,Nomen2!$I$1:$K$29,3,0)</f>
        <v>Bassin de Pont-Audemer</v>
      </c>
      <c r="B131" s="89" t="str">
        <f>VLOOKUP(A131,Nomen2!$B$2:$D$28,3,0)</f>
        <v>EURE</v>
      </c>
      <c r="C131" s="136">
        <v>2814</v>
      </c>
      <c r="D131" s="136">
        <v>6</v>
      </c>
      <c r="E131" s="135" t="s">
        <v>1294</v>
      </c>
    </row>
    <row r="132" spans="1:5">
      <c r="A132" s="89" t="str">
        <f>VLOOKUP(C132,Nomen2!$I$1:$K$29,3,0)</f>
        <v>Bassin de Pont-Audemer</v>
      </c>
      <c r="B132" s="89" t="str">
        <f>VLOOKUP(A132,Nomen2!$B$2:$D$28,3,0)</f>
        <v>EURE</v>
      </c>
      <c r="C132" s="136">
        <v>2814</v>
      </c>
      <c r="D132" s="136">
        <v>3</v>
      </c>
      <c r="E132" s="135" t="s">
        <v>1295</v>
      </c>
    </row>
    <row r="133" spans="1:5">
      <c r="A133" s="89" t="str">
        <f>VLOOKUP(C133,Nomen2!$I$1:$K$29,3,0)</f>
        <v>Bassin de Pont-Audemer</v>
      </c>
      <c r="B133" s="89" t="str">
        <f>VLOOKUP(A133,Nomen2!$B$2:$D$28,3,0)</f>
        <v>EURE</v>
      </c>
      <c r="C133" s="136">
        <v>2814</v>
      </c>
      <c r="D133" s="136">
        <v>1</v>
      </c>
      <c r="E133" s="135" t="s">
        <v>1297</v>
      </c>
    </row>
    <row r="134" spans="1:5">
      <c r="A134" s="89" t="str">
        <f>VLOOKUP(C134,Nomen2!$I$1:$K$29,3,0)</f>
        <v>Bassin de Pont-Audemer</v>
      </c>
      <c r="B134" s="89" t="str">
        <f>VLOOKUP(A134,Nomen2!$B$2:$D$28,3,0)</f>
        <v>EURE</v>
      </c>
      <c r="C134" s="136">
        <v>2814</v>
      </c>
      <c r="D134" s="136">
        <v>2</v>
      </c>
      <c r="E134" s="135" t="s">
        <v>1298</v>
      </c>
    </row>
    <row r="135" spans="1:5">
      <c r="A135" s="89" t="str">
        <f>VLOOKUP(C135,Nomen2!$I$1:$K$29,3,0)</f>
        <v>Bassin de Pont-Audemer</v>
      </c>
      <c r="B135" s="89" t="str">
        <f>VLOOKUP(A135,Nomen2!$B$2:$D$28,3,0)</f>
        <v>EURE</v>
      </c>
      <c r="C135" s="136">
        <v>2814</v>
      </c>
      <c r="D135" s="136">
        <v>1</v>
      </c>
      <c r="E135" s="135" t="s">
        <v>1300</v>
      </c>
    </row>
    <row r="136" spans="1:5">
      <c r="A136" s="89" t="str">
        <f>VLOOKUP(C136,Nomen2!$I$1:$K$29,3,0)</f>
        <v>Bassin de Pont-Audemer</v>
      </c>
      <c r="B136" s="89" t="str">
        <f>VLOOKUP(A136,Nomen2!$B$2:$D$28,3,0)</f>
        <v>EURE</v>
      </c>
      <c r="C136" s="136">
        <v>2814</v>
      </c>
      <c r="D136" s="136">
        <v>4</v>
      </c>
      <c r="E136" s="135" t="s">
        <v>1301</v>
      </c>
    </row>
    <row r="137" spans="1:5">
      <c r="A137" s="89" t="str">
        <f>VLOOKUP(C137,Nomen2!$I$1:$K$29,3,0)</f>
        <v>Bassin de Pont-Audemer</v>
      </c>
      <c r="B137" s="89" t="str">
        <f>VLOOKUP(A137,Nomen2!$B$2:$D$28,3,0)</f>
        <v>EURE</v>
      </c>
      <c r="C137" s="136">
        <v>2814</v>
      </c>
      <c r="D137" s="136">
        <v>1</v>
      </c>
      <c r="E137" s="135" t="s">
        <v>1302</v>
      </c>
    </row>
    <row r="138" spans="1:5">
      <c r="A138" s="89" t="str">
        <f>VLOOKUP(C138,Nomen2!$I$1:$K$29,3,0)</f>
        <v>Bassin de Gisors</v>
      </c>
      <c r="B138" s="89" t="str">
        <f>VLOOKUP(A138,Nomen2!$B$2:$D$28,3,0)</f>
        <v>EURE</v>
      </c>
      <c r="C138" s="136">
        <v>2816</v>
      </c>
      <c r="D138" s="136">
        <v>2</v>
      </c>
      <c r="E138" s="135" t="s">
        <v>1290</v>
      </c>
    </row>
    <row r="139" spans="1:5">
      <c r="A139" s="89" t="str">
        <f>VLOOKUP(C139,Nomen2!$I$1:$K$29,3,0)</f>
        <v>Bassin de Gisors</v>
      </c>
      <c r="B139" s="89" t="str">
        <f>VLOOKUP(A139,Nomen2!$B$2:$D$28,3,0)</f>
        <v>EURE</v>
      </c>
      <c r="C139" s="136">
        <v>2816</v>
      </c>
      <c r="D139" s="136">
        <v>16</v>
      </c>
      <c r="E139" s="135" t="s">
        <v>1291</v>
      </c>
    </row>
    <row r="140" spans="1:5">
      <c r="A140" s="89" t="str">
        <f>VLOOKUP(C140,Nomen2!$I$1:$K$29,3,0)</f>
        <v>Bassin de Gisors</v>
      </c>
      <c r="B140" s="89" t="str">
        <f>VLOOKUP(A140,Nomen2!$B$2:$D$28,3,0)</f>
        <v>EURE</v>
      </c>
      <c r="C140" s="136">
        <v>2816</v>
      </c>
      <c r="D140" s="136">
        <v>9</v>
      </c>
      <c r="E140" s="135" t="s">
        <v>1294</v>
      </c>
    </row>
    <row r="141" spans="1:5">
      <c r="A141" s="89" t="str">
        <f>VLOOKUP(C141,Nomen2!$I$1:$K$29,3,0)</f>
        <v>Bassin de Gisors</v>
      </c>
      <c r="B141" s="89" t="str">
        <f>VLOOKUP(A141,Nomen2!$B$2:$D$28,3,0)</f>
        <v>EURE</v>
      </c>
      <c r="C141" s="136">
        <v>2816</v>
      </c>
      <c r="D141" s="136">
        <v>1</v>
      </c>
      <c r="E141" s="135" t="s">
        <v>1295</v>
      </c>
    </row>
    <row r="142" spans="1:5">
      <c r="A142" s="89" t="str">
        <f>VLOOKUP(C142,Nomen2!$I$1:$K$29,3,0)</f>
        <v>Bassin de Gisors</v>
      </c>
      <c r="B142" s="89" t="str">
        <f>VLOOKUP(A142,Nomen2!$B$2:$D$28,3,0)</f>
        <v>EURE</v>
      </c>
      <c r="C142" s="136">
        <v>2816</v>
      </c>
      <c r="D142" s="136">
        <v>2</v>
      </c>
      <c r="E142" s="135" t="s">
        <v>1297</v>
      </c>
    </row>
    <row r="143" spans="1:5">
      <c r="A143" s="89" t="str">
        <f>VLOOKUP(C143,Nomen2!$I$1:$K$29,3,0)</f>
        <v>Bassin de Gisors</v>
      </c>
      <c r="B143" s="89" t="str">
        <f>VLOOKUP(A143,Nomen2!$B$2:$D$28,3,0)</f>
        <v>EURE</v>
      </c>
      <c r="C143" s="136">
        <v>2816</v>
      </c>
      <c r="D143" s="136">
        <v>2</v>
      </c>
      <c r="E143" s="135" t="s">
        <v>1301</v>
      </c>
    </row>
    <row r="144" spans="1:5">
      <c r="A144" s="89" t="str">
        <f>VLOOKUP(C144,Nomen2!$I$1:$K$29,3,0)</f>
        <v>Bassin de Caen</v>
      </c>
      <c r="B144" s="89" t="str">
        <f>VLOOKUP(A144,Nomen2!$B$2:$D$28,3,0)</f>
        <v>CALVADOS</v>
      </c>
      <c r="C144" s="136">
        <v>2817</v>
      </c>
      <c r="D144" s="136">
        <v>2</v>
      </c>
      <c r="E144" s="135"/>
    </row>
    <row r="145" spans="1:5">
      <c r="A145" s="89" t="str">
        <f>VLOOKUP(C145,Nomen2!$I$1:$K$29,3,0)</f>
        <v>Bassin de Caen</v>
      </c>
      <c r="B145" s="89" t="str">
        <f>VLOOKUP(A145,Nomen2!$B$2:$D$28,3,0)</f>
        <v>CALVADOS</v>
      </c>
      <c r="C145" s="136">
        <v>2817</v>
      </c>
      <c r="D145" s="136">
        <v>1</v>
      </c>
      <c r="E145" s="135" t="s">
        <v>1289</v>
      </c>
    </row>
    <row r="146" spans="1:5">
      <c r="A146" s="89" t="str">
        <f>VLOOKUP(C146,Nomen2!$I$1:$K$29,3,0)</f>
        <v>Bassin de Caen</v>
      </c>
      <c r="B146" s="89" t="str">
        <f>VLOOKUP(A146,Nomen2!$B$2:$D$28,3,0)</f>
        <v>CALVADOS</v>
      </c>
      <c r="C146" s="136">
        <v>2817</v>
      </c>
      <c r="D146" s="136">
        <v>16</v>
      </c>
      <c r="E146" s="135" t="s">
        <v>1290</v>
      </c>
    </row>
    <row r="147" spans="1:5">
      <c r="A147" s="89" t="str">
        <f>VLOOKUP(C147,Nomen2!$I$1:$K$29,3,0)</f>
        <v>Bassin de Caen</v>
      </c>
      <c r="B147" s="89" t="str">
        <f>VLOOKUP(A147,Nomen2!$B$2:$D$28,3,0)</f>
        <v>CALVADOS</v>
      </c>
      <c r="C147" s="136">
        <v>2817</v>
      </c>
      <c r="D147" s="136">
        <v>131</v>
      </c>
      <c r="E147" s="135" t="s">
        <v>1291</v>
      </c>
    </row>
    <row r="148" spans="1:5">
      <c r="A148" s="89" t="str">
        <f>VLOOKUP(C148,Nomen2!$I$1:$K$29,3,0)</f>
        <v>Bassin de Caen</v>
      </c>
      <c r="B148" s="89" t="str">
        <f>VLOOKUP(A148,Nomen2!$B$2:$D$28,3,0)</f>
        <v>CALVADOS</v>
      </c>
      <c r="C148" s="136">
        <v>2817</v>
      </c>
      <c r="D148" s="136">
        <v>4</v>
      </c>
      <c r="E148" s="135" t="s">
        <v>1292</v>
      </c>
    </row>
    <row r="149" spans="1:5">
      <c r="A149" s="89" t="str">
        <f>VLOOKUP(C149,Nomen2!$I$1:$K$29,3,0)</f>
        <v>Bassin de Caen</v>
      </c>
      <c r="B149" s="89" t="str">
        <f>VLOOKUP(A149,Nomen2!$B$2:$D$28,3,0)</f>
        <v>CALVADOS</v>
      </c>
      <c r="C149" s="136">
        <v>2817</v>
      </c>
      <c r="D149" s="136">
        <v>2</v>
      </c>
      <c r="E149" s="135" t="s">
        <v>1293</v>
      </c>
    </row>
    <row r="150" spans="1:5">
      <c r="A150" s="89" t="str">
        <f>VLOOKUP(C150,Nomen2!$I$1:$K$29,3,0)</f>
        <v>Bassin de Caen</v>
      </c>
      <c r="B150" s="89" t="str">
        <f>VLOOKUP(A150,Nomen2!$B$2:$D$28,3,0)</f>
        <v>CALVADOS</v>
      </c>
      <c r="C150" s="136">
        <v>2817</v>
      </c>
      <c r="D150" s="136">
        <v>46</v>
      </c>
      <c r="E150" s="135" t="s">
        <v>1294</v>
      </c>
    </row>
    <row r="151" spans="1:5">
      <c r="A151" s="89" t="str">
        <f>VLOOKUP(C151,Nomen2!$I$1:$K$29,3,0)</f>
        <v>Bassin de Caen</v>
      </c>
      <c r="B151" s="89" t="str">
        <f>VLOOKUP(A151,Nomen2!$B$2:$D$28,3,0)</f>
        <v>CALVADOS</v>
      </c>
      <c r="C151" s="136">
        <v>2817</v>
      </c>
      <c r="D151" s="136">
        <v>20</v>
      </c>
      <c r="E151" s="135" t="s">
        <v>1295</v>
      </c>
    </row>
    <row r="152" spans="1:5">
      <c r="A152" s="89" t="str">
        <f>VLOOKUP(C152,Nomen2!$I$1:$K$29,3,0)</f>
        <v>Bassin de Caen</v>
      </c>
      <c r="B152" s="89" t="str">
        <f>VLOOKUP(A152,Nomen2!$B$2:$D$28,3,0)</f>
        <v>CALVADOS</v>
      </c>
      <c r="C152" s="136">
        <v>2817</v>
      </c>
      <c r="D152" s="136">
        <v>13</v>
      </c>
      <c r="E152" s="135" t="s">
        <v>1297</v>
      </c>
    </row>
    <row r="153" spans="1:5">
      <c r="A153" s="89" t="str">
        <f>VLOOKUP(C153,Nomen2!$I$1:$K$29,3,0)</f>
        <v>Bassin de Caen</v>
      </c>
      <c r="B153" s="89" t="str">
        <f>VLOOKUP(A153,Nomen2!$B$2:$D$28,3,0)</f>
        <v>CALVADOS</v>
      </c>
      <c r="C153" s="136">
        <v>2817</v>
      </c>
      <c r="D153" s="136">
        <v>5</v>
      </c>
      <c r="E153" s="135" t="s">
        <v>1298</v>
      </c>
    </row>
    <row r="154" spans="1:5">
      <c r="A154" s="89" t="str">
        <f>VLOOKUP(C154,Nomen2!$I$1:$K$29,3,0)</f>
        <v>Bassin de Caen</v>
      </c>
      <c r="B154" s="89" t="str">
        <f>VLOOKUP(A154,Nomen2!$B$2:$D$28,3,0)</f>
        <v>CALVADOS</v>
      </c>
      <c r="C154" s="136">
        <v>2817</v>
      </c>
      <c r="D154" s="136">
        <v>14</v>
      </c>
      <c r="E154" s="135" t="s">
        <v>1299</v>
      </c>
    </row>
    <row r="155" spans="1:5">
      <c r="A155" s="89" t="str">
        <f>VLOOKUP(C155,Nomen2!$I$1:$K$29,3,0)</f>
        <v>Bassin de Caen</v>
      </c>
      <c r="B155" s="89" t="str">
        <f>VLOOKUP(A155,Nomen2!$B$2:$D$28,3,0)</f>
        <v>CALVADOS</v>
      </c>
      <c r="C155" s="136">
        <v>2817</v>
      </c>
      <c r="D155" s="136">
        <v>1</v>
      </c>
      <c r="E155" s="135" t="s">
        <v>1300</v>
      </c>
    </row>
    <row r="156" spans="1:5">
      <c r="A156" s="89" t="str">
        <f>VLOOKUP(C156,Nomen2!$I$1:$K$29,3,0)</f>
        <v>Bassin de Caen</v>
      </c>
      <c r="B156" s="89" t="str">
        <f>VLOOKUP(A156,Nomen2!$B$2:$D$28,3,0)</f>
        <v>CALVADOS</v>
      </c>
      <c r="C156" s="136">
        <v>2817</v>
      </c>
      <c r="D156" s="136">
        <v>18</v>
      </c>
      <c r="E156" s="135" t="s">
        <v>1301</v>
      </c>
    </row>
    <row r="157" spans="1:5">
      <c r="A157" s="89" t="str">
        <f>VLOOKUP(C157,Nomen2!$I$1:$K$29,3,0)</f>
        <v>Bassin de Bayeux</v>
      </c>
      <c r="B157" s="89" t="str">
        <f>VLOOKUP(A157,Nomen2!$B$2:$D$28,3,0)</f>
        <v>CALVADOS</v>
      </c>
      <c r="C157" s="136">
        <v>2818</v>
      </c>
      <c r="D157" s="136">
        <v>7</v>
      </c>
      <c r="E157" s="135" t="s">
        <v>1290</v>
      </c>
    </row>
    <row r="158" spans="1:5">
      <c r="A158" s="89" t="str">
        <f>VLOOKUP(C158,Nomen2!$I$1:$K$29,3,0)</f>
        <v>Bassin de Bayeux</v>
      </c>
      <c r="B158" s="89" t="str">
        <f>VLOOKUP(A158,Nomen2!$B$2:$D$28,3,0)</f>
        <v>CALVADOS</v>
      </c>
      <c r="C158" s="136">
        <v>2818</v>
      </c>
      <c r="D158" s="136">
        <v>27</v>
      </c>
      <c r="E158" s="135" t="s">
        <v>1291</v>
      </c>
    </row>
    <row r="159" spans="1:5">
      <c r="A159" s="89" t="str">
        <f>VLOOKUP(C159,Nomen2!$I$1:$K$29,3,0)</f>
        <v>Bassin de Bayeux</v>
      </c>
      <c r="B159" s="89" t="str">
        <f>VLOOKUP(A159,Nomen2!$B$2:$D$28,3,0)</f>
        <v>CALVADOS</v>
      </c>
      <c r="C159" s="136">
        <v>2818</v>
      </c>
      <c r="D159" s="136">
        <v>1</v>
      </c>
      <c r="E159" s="135" t="s">
        <v>1293</v>
      </c>
    </row>
    <row r="160" spans="1:5">
      <c r="A160" s="89" t="str">
        <f>VLOOKUP(C160,Nomen2!$I$1:$K$29,3,0)</f>
        <v>Bassin de Bayeux</v>
      </c>
      <c r="B160" s="89" t="str">
        <f>VLOOKUP(A160,Nomen2!$B$2:$D$28,3,0)</f>
        <v>CALVADOS</v>
      </c>
      <c r="C160" s="136">
        <v>2818</v>
      </c>
      <c r="D160" s="136">
        <v>8</v>
      </c>
      <c r="E160" s="135" t="s">
        <v>1294</v>
      </c>
    </row>
    <row r="161" spans="1:5">
      <c r="A161" s="89" t="str">
        <f>VLOOKUP(C161,Nomen2!$I$1:$K$29,3,0)</f>
        <v>Bassin de Bayeux</v>
      </c>
      <c r="B161" s="89" t="str">
        <f>VLOOKUP(A161,Nomen2!$B$2:$D$28,3,0)</f>
        <v>CALVADOS</v>
      </c>
      <c r="C161" s="136">
        <v>2818</v>
      </c>
      <c r="D161" s="136">
        <v>1</v>
      </c>
      <c r="E161" s="135" t="s">
        <v>1295</v>
      </c>
    </row>
    <row r="162" spans="1:5">
      <c r="A162" s="89" t="str">
        <f>VLOOKUP(C162,Nomen2!$I$1:$K$29,3,0)</f>
        <v>Bassin de Bayeux</v>
      </c>
      <c r="B162" s="89" t="str">
        <f>VLOOKUP(A162,Nomen2!$B$2:$D$28,3,0)</f>
        <v>CALVADOS</v>
      </c>
      <c r="C162" s="136">
        <v>2818</v>
      </c>
      <c r="D162" s="136">
        <v>4</v>
      </c>
      <c r="E162" s="135" t="s">
        <v>1297</v>
      </c>
    </row>
    <row r="163" spans="1:5">
      <c r="A163" s="89" t="str">
        <f>VLOOKUP(C163,Nomen2!$I$1:$K$29,3,0)</f>
        <v>Bassin de Bayeux</v>
      </c>
      <c r="B163" s="89" t="str">
        <f>VLOOKUP(A163,Nomen2!$B$2:$D$28,3,0)</f>
        <v>CALVADOS</v>
      </c>
      <c r="C163" s="136">
        <v>2818</v>
      </c>
      <c r="D163" s="136">
        <v>2</v>
      </c>
      <c r="E163" s="135" t="s">
        <v>1298</v>
      </c>
    </row>
    <row r="164" spans="1:5">
      <c r="A164" s="89" t="str">
        <f>VLOOKUP(C164,Nomen2!$I$1:$K$29,3,0)</f>
        <v>Bassin de Bayeux</v>
      </c>
      <c r="B164" s="89" t="str">
        <f>VLOOKUP(A164,Nomen2!$B$2:$D$28,3,0)</f>
        <v>CALVADOS</v>
      </c>
      <c r="C164" s="136">
        <v>2818</v>
      </c>
      <c r="D164" s="136">
        <v>2</v>
      </c>
      <c r="E164" s="135" t="s">
        <v>1299</v>
      </c>
    </row>
    <row r="165" spans="1:5">
      <c r="A165" s="89" t="str">
        <f>VLOOKUP(C165,Nomen2!$I$1:$K$29,3,0)</f>
        <v>Bassin de Bayeux</v>
      </c>
      <c r="B165" s="89" t="str">
        <f>VLOOKUP(A165,Nomen2!$B$2:$D$28,3,0)</f>
        <v>CALVADOS</v>
      </c>
      <c r="C165" s="136">
        <v>2818</v>
      </c>
      <c r="D165" s="136">
        <v>4</v>
      </c>
      <c r="E165" s="135" t="s">
        <v>1301</v>
      </c>
    </row>
    <row r="166" spans="1:5">
      <c r="A166" s="89" t="str">
        <f>VLOOKUP(C166,Nomen2!$I$1:$K$29,3,0)</f>
        <v>Bassin de Falaise</v>
      </c>
      <c r="B166" s="89" t="str">
        <f>VLOOKUP(A166,Nomen2!$B$2:$D$28,3,0)</f>
        <v>CALVADOS</v>
      </c>
      <c r="C166" s="136">
        <v>2819</v>
      </c>
      <c r="D166" s="136">
        <v>14</v>
      </c>
      <c r="E166" s="135" t="s">
        <v>1291</v>
      </c>
    </row>
    <row r="167" spans="1:5">
      <c r="A167" s="89" t="str">
        <f>VLOOKUP(C167,Nomen2!$I$1:$K$29,3,0)</f>
        <v>Bassin de Falaise</v>
      </c>
      <c r="B167" s="89" t="str">
        <f>VLOOKUP(A167,Nomen2!$B$2:$D$28,3,0)</f>
        <v>CALVADOS</v>
      </c>
      <c r="C167" s="136">
        <v>2819</v>
      </c>
      <c r="D167" s="136">
        <v>1</v>
      </c>
      <c r="E167" s="135" t="s">
        <v>1293</v>
      </c>
    </row>
    <row r="168" spans="1:5">
      <c r="A168" s="89" t="str">
        <f>VLOOKUP(C168,Nomen2!$I$1:$K$29,3,0)</f>
        <v>Bassin de Falaise</v>
      </c>
      <c r="B168" s="89" t="str">
        <f>VLOOKUP(A168,Nomen2!$B$2:$D$28,3,0)</f>
        <v>CALVADOS</v>
      </c>
      <c r="C168" s="136">
        <v>2819</v>
      </c>
      <c r="D168" s="136">
        <v>6</v>
      </c>
      <c r="E168" s="135" t="s">
        <v>1294</v>
      </c>
    </row>
    <row r="169" spans="1:5">
      <c r="A169" s="89" t="str">
        <f>VLOOKUP(C169,Nomen2!$I$1:$K$29,3,0)</f>
        <v>Bassin de Falaise</v>
      </c>
      <c r="B169" s="89" t="str">
        <f>VLOOKUP(A169,Nomen2!$B$2:$D$28,3,0)</f>
        <v>CALVADOS</v>
      </c>
      <c r="C169" s="136">
        <v>2819</v>
      </c>
      <c r="D169" s="136">
        <v>2</v>
      </c>
      <c r="E169" s="135" t="s">
        <v>1295</v>
      </c>
    </row>
    <row r="170" spans="1:5">
      <c r="A170" s="89" t="str">
        <f>VLOOKUP(C170,Nomen2!$I$1:$K$29,3,0)</f>
        <v>Bassin de Falaise</v>
      </c>
      <c r="B170" s="89" t="str">
        <f>VLOOKUP(A170,Nomen2!$B$2:$D$28,3,0)</f>
        <v>CALVADOS</v>
      </c>
      <c r="C170" s="136">
        <v>2819</v>
      </c>
      <c r="D170" s="136">
        <v>1</v>
      </c>
      <c r="E170" s="135" t="s">
        <v>1297</v>
      </c>
    </row>
    <row r="171" spans="1:5">
      <c r="A171" s="89" t="str">
        <f>VLOOKUP(C171,Nomen2!$I$1:$K$29,3,0)</f>
        <v>Bassin de Falaise</v>
      </c>
      <c r="B171" s="89" t="str">
        <f>VLOOKUP(A171,Nomen2!$B$2:$D$28,3,0)</f>
        <v>CALVADOS</v>
      </c>
      <c r="C171" s="136">
        <v>2819</v>
      </c>
      <c r="D171" s="136">
        <v>2</v>
      </c>
      <c r="E171" s="135" t="s">
        <v>1300</v>
      </c>
    </row>
    <row r="172" spans="1:5">
      <c r="A172" s="89" t="str">
        <f>VLOOKUP(C172,Nomen2!$I$1:$K$29,3,0)</f>
        <v>Bassin de Falaise</v>
      </c>
      <c r="B172" s="89" t="str">
        <f>VLOOKUP(A172,Nomen2!$B$2:$D$28,3,0)</f>
        <v>CALVADOS</v>
      </c>
      <c r="C172" s="136">
        <v>2819</v>
      </c>
      <c r="D172" s="136">
        <v>5</v>
      </c>
      <c r="E172" s="135" t="s">
        <v>1301</v>
      </c>
    </row>
    <row r="173" spans="1:5">
      <c r="A173" s="89" t="str">
        <f>VLOOKUP(C173,Nomen2!$I$1:$K$29,3,0)</f>
        <v>Bassin de Lisieux</v>
      </c>
      <c r="B173" s="89" t="str">
        <f>VLOOKUP(A173,Nomen2!$B$2:$D$28,3,0)</f>
        <v>CALVADOS</v>
      </c>
      <c r="C173" s="136">
        <v>2820</v>
      </c>
      <c r="D173" s="136">
        <v>1</v>
      </c>
      <c r="E173" s="135" t="s">
        <v>1289</v>
      </c>
    </row>
    <row r="174" spans="1:5">
      <c r="A174" s="89" t="str">
        <f>VLOOKUP(C174,Nomen2!$I$1:$K$29,3,0)</f>
        <v>Bassin de Lisieux</v>
      </c>
      <c r="B174" s="89" t="str">
        <f>VLOOKUP(A174,Nomen2!$B$2:$D$28,3,0)</f>
        <v>CALVADOS</v>
      </c>
      <c r="C174" s="136">
        <v>2820</v>
      </c>
      <c r="D174" s="136">
        <v>3</v>
      </c>
      <c r="E174" s="135" t="s">
        <v>1290</v>
      </c>
    </row>
    <row r="175" spans="1:5">
      <c r="A175" s="89" t="str">
        <f>VLOOKUP(C175,Nomen2!$I$1:$K$29,3,0)</f>
        <v>Bassin de Lisieux</v>
      </c>
      <c r="B175" s="89" t="str">
        <f>VLOOKUP(A175,Nomen2!$B$2:$D$28,3,0)</f>
        <v>CALVADOS</v>
      </c>
      <c r="C175" s="136">
        <v>2820</v>
      </c>
      <c r="D175" s="136">
        <v>45</v>
      </c>
      <c r="E175" s="135" t="s">
        <v>1291</v>
      </c>
    </row>
    <row r="176" spans="1:5">
      <c r="A176" s="89" t="str">
        <f>VLOOKUP(C176,Nomen2!$I$1:$K$29,3,0)</f>
        <v>Bassin de Lisieux</v>
      </c>
      <c r="B176" s="89" t="str">
        <f>VLOOKUP(A176,Nomen2!$B$2:$D$28,3,0)</f>
        <v>CALVADOS</v>
      </c>
      <c r="C176" s="136">
        <v>2820</v>
      </c>
      <c r="D176" s="136">
        <v>11</v>
      </c>
      <c r="E176" s="135" t="s">
        <v>1294</v>
      </c>
    </row>
    <row r="177" spans="1:5">
      <c r="A177" s="89" t="str">
        <f>VLOOKUP(C177,Nomen2!$I$1:$K$29,3,0)</f>
        <v>Bassin de Lisieux</v>
      </c>
      <c r="B177" s="89" t="str">
        <f>VLOOKUP(A177,Nomen2!$B$2:$D$28,3,0)</f>
        <v>CALVADOS</v>
      </c>
      <c r="C177" s="136">
        <v>2820</v>
      </c>
      <c r="D177" s="136">
        <v>4</v>
      </c>
      <c r="E177" s="135" t="s">
        <v>1295</v>
      </c>
    </row>
    <row r="178" spans="1:5">
      <c r="A178" s="89" t="str">
        <f>VLOOKUP(C178,Nomen2!$I$1:$K$29,3,0)</f>
        <v>Bassin de Lisieux</v>
      </c>
      <c r="B178" s="89" t="str">
        <f>VLOOKUP(A178,Nomen2!$B$2:$D$28,3,0)</f>
        <v>CALVADOS</v>
      </c>
      <c r="C178" s="136">
        <v>2820</v>
      </c>
      <c r="D178" s="136">
        <v>2</v>
      </c>
      <c r="E178" s="135" t="s">
        <v>1297</v>
      </c>
    </row>
    <row r="179" spans="1:5">
      <c r="A179" s="89" t="str">
        <f>VLOOKUP(C179,Nomen2!$I$1:$K$29,3,0)</f>
        <v>Bassin de Lisieux</v>
      </c>
      <c r="B179" s="89" t="str">
        <f>VLOOKUP(A179,Nomen2!$B$2:$D$28,3,0)</f>
        <v>CALVADOS</v>
      </c>
      <c r="C179" s="136">
        <v>2820</v>
      </c>
      <c r="D179" s="136">
        <v>2</v>
      </c>
      <c r="E179" s="135" t="s">
        <v>1298</v>
      </c>
    </row>
    <row r="180" spans="1:5">
      <c r="A180" s="89" t="str">
        <f>VLOOKUP(C180,Nomen2!$I$1:$K$29,3,0)</f>
        <v>Bassin de Lisieux</v>
      </c>
      <c r="B180" s="89" t="str">
        <f>VLOOKUP(A180,Nomen2!$B$2:$D$28,3,0)</f>
        <v>CALVADOS</v>
      </c>
      <c r="C180" s="136">
        <v>2820</v>
      </c>
      <c r="D180" s="136">
        <v>3</v>
      </c>
      <c r="E180" s="135" t="s">
        <v>1299</v>
      </c>
    </row>
    <row r="181" spans="1:5">
      <c r="A181" s="89" t="str">
        <f>VLOOKUP(C181,Nomen2!$I$1:$K$29,3,0)</f>
        <v>Bassin de Lisieux</v>
      </c>
      <c r="B181" s="89" t="str">
        <f>VLOOKUP(A181,Nomen2!$B$2:$D$28,3,0)</f>
        <v>CALVADOS</v>
      </c>
      <c r="C181" s="136">
        <v>2820</v>
      </c>
      <c r="D181" s="136">
        <v>2</v>
      </c>
      <c r="E181" s="135" t="s">
        <v>1300</v>
      </c>
    </row>
    <row r="182" spans="1:5">
      <c r="A182" s="89" t="str">
        <f>VLOOKUP(C182,Nomen2!$I$1:$K$29,3,0)</f>
        <v>Bassin de Lisieux</v>
      </c>
      <c r="B182" s="89" t="str">
        <f>VLOOKUP(A182,Nomen2!$B$2:$D$28,3,0)</f>
        <v>CALVADOS</v>
      </c>
      <c r="C182" s="136">
        <v>2820</v>
      </c>
      <c r="D182" s="136">
        <v>4</v>
      </c>
      <c r="E182" s="135" t="s">
        <v>1301</v>
      </c>
    </row>
    <row r="183" spans="1:5">
      <c r="A183" s="89" t="str">
        <f>VLOOKUP(C183,Nomen2!$I$1:$K$29,3,0)</f>
        <v>Bassin de Vire</v>
      </c>
      <c r="B183" s="89" t="str">
        <f>VLOOKUP(A183,Nomen2!$B$2:$D$28,3,0)</f>
        <v>CALVADOS</v>
      </c>
      <c r="C183" s="136">
        <v>2821</v>
      </c>
      <c r="D183" s="136">
        <v>3</v>
      </c>
      <c r="E183" s="135" t="s">
        <v>1290</v>
      </c>
    </row>
    <row r="184" spans="1:5">
      <c r="A184" s="89" t="str">
        <f>VLOOKUP(C184,Nomen2!$I$1:$K$29,3,0)</f>
        <v>Bassin de Vire</v>
      </c>
      <c r="B184" s="89" t="str">
        <f>VLOOKUP(A184,Nomen2!$B$2:$D$28,3,0)</f>
        <v>CALVADOS</v>
      </c>
      <c r="C184" s="136">
        <v>2821</v>
      </c>
      <c r="D184" s="136">
        <v>17</v>
      </c>
      <c r="E184" s="135" t="s">
        <v>1291</v>
      </c>
    </row>
    <row r="185" spans="1:5">
      <c r="A185" s="89" t="str">
        <f>VLOOKUP(C185,Nomen2!$I$1:$K$29,3,0)</f>
        <v>Bassin de Vire</v>
      </c>
      <c r="B185" s="89" t="str">
        <f>VLOOKUP(A185,Nomen2!$B$2:$D$28,3,0)</f>
        <v>CALVADOS</v>
      </c>
      <c r="C185" s="136">
        <v>2821</v>
      </c>
      <c r="D185" s="136">
        <v>11</v>
      </c>
      <c r="E185" s="135" t="s">
        <v>1294</v>
      </c>
    </row>
    <row r="186" spans="1:5">
      <c r="A186" s="89" t="str">
        <f>VLOOKUP(C186,Nomen2!$I$1:$K$29,3,0)</f>
        <v>Bassin de Vire</v>
      </c>
      <c r="B186" s="89" t="str">
        <f>VLOOKUP(A186,Nomen2!$B$2:$D$28,3,0)</f>
        <v>CALVADOS</v>
      </c>
      <c r="C186" s="136">
        <v>2821</v>
      </c>
      <c r="D186" s="136">
        <v>2</v>
      </c>
      <c r="E186" s="135" t="s">
        <v>1298</v>
      </c>
    </row>
    <row r="187" spans="1:5">
      <c r="A187" s="89" t="str">
        <f>VLOOKUP(C187,Nomen2!$I$1:$K$29,3,0)</f>
        <v>Bassin de Vire</v>
      </c>
      <c r="B187" s="89" t="str">
        <f>VLOOKUP(A187,Nomen2!$B$2:$D$28,3,0)</f>
        <v>CALVADOS</v>
      </c>
      <c r="C187" s="136">
        <v>2821</v>
      </c>
      <c r="D187" s="136">
        <v>1</v>
      </c>
      <c r="E187" s="135" t="s">
        <v>1299</v>
      </c>
    </row>
    <row r="188" spans="1:5">
      <c r="A188" s="89" t="str">
        <f>VLOOKUP(C188,Nomen2!$I$1:$K$29,3,0)</f>
        <v>Bassin de Vire</v>
      </c>
      <c r="B188" s="89" t="str">
        <f>VLOOKUP(A188,Nomen2!$B$2:$D$28,3,0)</f>
        <v>CALVADOS</v>
      </c>
      <c r="C188" s="136">
        <v>2821</v>
      </c>
      <c r="D188" s="136">
        <v>4</v>
      </c>
      <c r="E188" s="135" t="s">
        <v>1300</v>
      </c>
    </row>
    <row r="189" spans="1:5">
      <c r="A189" s="89" t="str">
        <f>VLOOKUP(C189,Nomen2!$I$1:$K$29,3,0)</f>
        <v>Bassin de Vire</v>
      </c>
      <c r="B189" s="89" t="str">
        <f>VLOOKUP(A189,Nomen2!$B$2:$D$28,3,0)</f>
        <v>CALVADOS</v>
      </c>
      <c r="C189" s="136">
        <v>2821</v>
      </c>
      <c r="D189" s="136">
        <v>2</v>
      </c>
      <c r="E189" s="135" t="s">
        <v>1301</v>
      </c>
    </row>
    <row r="190" spans="1:5">
      <c r="A190" s="89" t="str">
        <f>VLOOKUP(C190,Nomen2!$I$1:$K$29,3,0)</f>
        <v>Bassin de Vire</v>
      </c>
      <c r="B190" s="89" t="str">
        <f>VLOOKUP(A190,Nomen2!$B$2:$D$28,3,0)</f>
        <v>CALVADOS</v>
      </c>
      <c r="C190" s="136">
        <v>2821</v>
      </c>
      <c r="D190" s="136">
        <v>1</v>
      </c>
      <c r="E190" s="135" t="s">
        <v>1302</v>
      </c>
    </row>
    <row r="191" spans="1:5">
      <c r="A191" s="89" t="str">
        <f>VLOOKUP(C191,Nomen2!$I$1:$K$29,3,0)</f>
        <v>Bassin du Nord-Cotentin</v>
      </c>
      <c r="B191" s="89" t="str">
        <f>VLOOKUP(A191,Nomen2!$B$2:$D$28,3,0)</f>
        <v>MANCHE</v>
      </c>
      <c r="C191" s="136">
        <v>2822</v>
      </c>
      <c r="D191" s="136">
        <v>5</v>
      </c>
      <c r="E191" s="135" t="s">
        <v>1290</v>
      </c>
    </row>
    <row r="192" spans="1:5">
      <c r="A192" s="89" t="str">
        <f>VLOOKUP(C192,Nomen2!$I$1:$K$29,3,0)</f>
        <v>Bassin du Nord-Cotentin</v>
      </c>
      <c r="B192" s="89" t="str">
        <f>VLOOKUP(A192,Nomen2!$B$2:$D$28,3,0)</f>
        <v>MANCHE</v>
      </c>
      <c r="C192" s="136">
        <v>2822</v>
      </c>
      <c r="D192" s="136">
        <v>39</v>
      </c>
      <c r="E192" s="135" t="s">
        <v>1291</v>
      </c>
    </row>
    <row r="193" spans="1:5">
      <c r="A193" s="89" t="str">
        <f>VLOOKUP(C193,Nomen2!$I$1:$K$29,3,0)</f>
        <v>Bassin du Nord-Cotentin</v>
      </c>
      <c r="B193" s="89" t="str">
        <f>VLOOKUP(A193,Nomen2!$B$2:$D$28,3,0)</f>
        <v>MANCHE</v>
      </c>
      <c r="C193" s="136">
        <v>2822</v>
      </c>
      <c r="D193" s="136">
        <v>3</v>
      </c>
      <c r="E193" s="135" t="s">
        <v>1292</v>
      </c>
    </row>
    <row r="194" spans="1:5">
      <c r="A194" s="89" t="str">
        <f>VLOOKUP(C194,Nomen2!$I$1:$K$29,3,0)</f>
        <v>Bassin du Nord-Cotentin</v>
      </c>
      <c r="B194" s="89" t="str">
        <f>VLOOKUP(A194,Nomen2!$B$2:$D$28,3,0)</f>
        <v>MANCHE</v>
      </c>
      <c r="C194" s="136">
        <v>2822</v>
      </c>
      <c r="D194" s="136">
        <v>2</v>
      </c>
      <c r="E194" s="135" t="s">
        <v>1293</v>
      </c>
    </row>
    <row r="195" spans="1:5">
      <c r="A195" s="89" t="str">
        <f>VLOOKUP(C195,Nomen2!$I$1:$K$29,3,0)</f>
        <v>Bassin du Nord-Cotentin</v>
      </c>
      <c r="B195" s="89" t="str">
        <f>VLOOKUP(A195,Nomen2!$B$2:$D$28,3,0)</f>
        <v>MANCHE</v>
      </c>
      <c r="C195" s="136">
        <v>2822</v>
      </c>
      <c r="D195" s="136">
        <v>20</v>
      </c>
      <c r="E195" s="135" t="s">
        <v>1294</v>
      </c>
    </row>
    <row r="196" spans="1:5">
      <c r="A196" s="89" t="str">
        <f>VLOOKUP(C196,Nomen2!$I$1:$K$29,3,0)</f>
        <v>Bassin du Nord-Cotentin</v>
      </c>
      <c r="B196" s="89" t="str">
        <f>VLOOKUP(A196,Nomen2!$B$2:$D$28,3,0)</f>
        <v>MANCHE</v>
      </c>
      <c r="C196" s="136">
        <v>2822</v>
      </c>
      <c r="D196" s="136">
        <v>6</v>
      </c>
      <c r="E196" s="135" t="s">
        <v>1295</v>
      </c>
    </row>
    <row r="197" spans="1:5">
      <c r="A197" s="89" t="str">
        <f>VLOOKUP(C197,Nomen2!$I$1:$K$29,3,0)</f>
        <v>Bassin du Nord-Cotentin</v>
      </c>
      <c r="B197" s="89" t="str">
        <f>VLOOKUP(A197,Nomen2!$B$2:$D$28,3,0)</f>
        <v>MANCHE</v>
      </c>
      <c r="C197" s="136">
        <v>2822</v>
      </c>
      <c r="D197" s="136">
        <v>4</v>
      </c>
      <c r="E197" s="135" t="s">
        <v>1297</v>
      </c>
    </row>
    <row r="198" spans="1:5">
      <c r="A198" s="89" t="str">
        <f>VLOOKUP(C198,Nomen2!$I$1:$K$29,3,0)</f>
        <v>Bassin du Nord-Cotentin</v>
      </c>
      <c r="B198" s="89" t="str">
        <f>VLOOKUP(A198,Nomen2!$B$2:$D$28,3,0)</f>
        <v>MANCHE</v>
      </c>
      <c r="C198" s="136">
        <v>2822</v>
      </c>
      <c r="D198" s="136">
        <v>5</v>
      </c>
      <c r="E198" s="135" t="s">
        <v>1299</v>
      </c>
    </row>
    <row r="199" spans="1:5">
      <c r="A199" s="89" t="str">
        <f>VLOOKUP(C199,Nomen2!$I$1:$K$29,3,0)</f>
        <v>Bassin du Nord-Cotentin</v>
      </c>
      <c r="B199" s="89" t="str">
        <f>VLOOKUP(A199,Nomen2!$B$2:$D$28,3,0)</f>
        <v>MANCHE</v>
      </c>
      <c r="C199" s="136">
        <v>2822</v>
      </c>
      <c r="D199" s="136">
        <v>1</v>
      </c>
      <c r="E199" s="135" t="s">
        <v>1300</v>
      </c>
    </row>
    <row r="200" spans="1:5">
      <c r="A200" s="89" t="str">
        <f>VLOOKUP(C200,Nomen2!$I$1:$K$29,3,0)</f>
        <v>Bassin du Nord-Cotentin</v>
      </c>
      <c r="B200" s="89" t="str">
        <f>VLOOKUP(A200,Nomen2!$B$2:$D$28,3,0)</f>
        <v>MANCHE</v>
      </c>
      <c r="C200" s="136">
        <v>2822</v>
      </c>
      <c r="D200" s="136">
        <v>5</v>
      </c>
      <c r="E200" s="135" t="s">
        <v>1301</v>
      </c>
    </row>
    <row r="201" spans="1:5">
      <c r="A201" s="89" t="str">
        <f>VLOOKUP(C201,Nomen2!$I$1:$K$29,3,0)</f>
        <v>Bassin du Sud-Manche</v>
      </c>
      <c r="B201" s="89" t="str">
        <f>VLOOKUP(A201,Nomen2!$B$2:$D$28,3,0)</f>
        <v>MANCHE</v>
      </c>
      <c r="C201" s="136">
        <v>2823</v>
      </c>
      <c r="D201" s="136">
        <v>1</v>
      </c>
      <c r="E201" s="135"/>
    </row>
    <row r="202" spans="1:5">
      <c r="A202" s="89" t="str">
        <f>VLOOKUP(C202,Nomen2!$I$1:$K$29,3,0)</f>
        <v>Bassin du Sud-Manche</v>
      </c>
      <c r="B202" s="89" t="str">
        <f>VLOOKUP(A202,Nomen2!$B$2:$D$28,3,0)</f>
        <v>MANCHE</v>
      </c>
      <c r="C202" s="136">
        <v>2823</v>
      </c>
      <c r="D202" s="136">
        <v>1</v>
      </c>
      <c r="E202" s="135" t="s">
        <v>1289</v>
      </c>
    </row>
    <row r="203" spans="1:5">
      <c r="A203" s="89" t="str">
        <f>VLOOKUP(C203,Nomen2!$I$1:$K$29,3,0)</f>
        <v>Bassin du Sud-Manche</v>
      </c>
      <c r="B203" s="89" t="str">
        <f>VLOOKUP(A203,Nomen2!$B$2:$D$28,3,0)</f>
        <v>MANCHE</v>
      </c>
      <c r="C203" s="136">
        <v>2823</v>
      </c>
      <c r="D203" s="136">
        <v>3</v>
      </c>
      <c r="E203" s="135" t="s">
        <v>1290</v>
      </c>
    </row>
    <row r="204" spans="1:5">
      <c r="A204" s="89" t="str">
        <f>VLOOKUP(C204,Nomen2!$I$1:$K$29,3,0)</f>
        <v>Bassin du Sud-Manche</v>
      </c>
      <c r="B204" s="89" t="str">
        <f>VLOOKUP(A204,Nomen2!$B$2:$D$28,3,0)</f>
        <v>MANCHE</v>
      </c>
      <c r="C204" s="136">
        <v>2823</v>
      </c>
      <c r="D204" s="136">
        <v>33</v>
      </c>
      <c r="E204" s="135" t="s">
        <v>1291</v>
      </c>
    </row>
    <row r="205" spans="1:5">
      <c r="A205" s="89" t="str">
        <f>VLOOKUP(C205,Nomen2!$I$1:$K$29,3,0)</f>
        <v>Bassin du Sud-Manche</v>
      </c>
      <c r="B205" s="89" t="str">
        <f>VLOOKUP(A205,Nomen2!$B$2:$D$28,3,0)</f>
        <v>MANCHE</v>
      </c>
      <c r="C205" s="136">
        <v>2823</v>
      </c>
      <c r="D205" s="136">
        <v>2</v>
      </c>
      <c r="E205" s="135" t="s">
        <v>1292</v>
      </c>
    </row>
    <row r="206" spans="1:5">
      <c r="A206" s="89" t="str">
        <f>VLOOKUP(C206,Nomen2!$I$1:$K$29,3,0)</f>
        <v>Bassin du Sud-Manche</v>
      </c>
      <c r="B206" s="89" t="str">
        <f>VLOOKUP(A206,Nomen2!$B$2:$D$28,3,0)</f>
        <v>MANCHE</v>
      </c>
      <c r="C206" s="136">
        <v>2823</v>
      </c>
      <c r="D206" s="136">
        <v>27</v>
      </c>
      <c r="E206" s="135" t="s">
        <v>1294</v>
      </c>
    </row>
    <row r="207" spans="1:5">
      <c r="A207" s="89" t="str">
        <f>VLOOKUP(C207,Nomen2!$I$1:$K$29,3,0)</f>
        <v>Bassin du Sud-Manche</v>
      </c>
      <c r="B207" s="89" t="str">
        <f>VLOOKUP(A207,Nomen2!$B$2:$D$28,3,0)</f>
        <v>MANCHE</v>
      </c>
      <c r="C207" s="136">
        <v>2823</v>
      </c>
      <c r="D207" s="136">
        <v>6</v>
      </c>
      <c r="E207" s="135" t="s">
        <v>1295</v>
      </c>
    </row>
    <row r="208" spans="1:5">
      <c r="A208" s="89" t="str">
        <f>VLOOKUP(C208,Nomen2!$I$1:$K$29,3,0)</f>
        <v>Bassin du Sud-Manche</v>
      </c>
      <c r="B208" s="89" t="str">
        <f>VLOOKUP(A208,Nomen2!$B$2:$D$28,3,0)</f>
        <v>MANCHE</v>
      </c>
      <c r="C208" s="136">
        <v>2823</v>
      </c>
      <c r="D208" s="136">
        <v>4</v>
      </c>
      <c r="E208" s="135" t="s">
        <v>1297</v>
      </c>
    </row>
    <row r="209" spans="1:5">
      <c r="A209" s="89" t="str">
        <f>VLOOKUP(C209,Nomen2!$I$1:$K$29,3,0)</f>
        <v>Bassin du Sud-Manche</v>
      </c>
      <c r="B209" s="89" t="str">
        <f>VLOOKUP(A209,Nomen2!$B$2:$D$28,3,0)</f>
        <v>MANCHE</v>
      </c>
      <c r="C209" s="136">
        <v>2823</v>
      </c>
      <c r="D209" s="136">
        <v>3</v>
      </c>
      <c r="E209" s="135" t="s">
        <v>1298</v>
      </c>
    </row>
    <row r="210" spans="1:5">
      <c r="A210" s="89" t="str">
        <f>VLOOKUP(C210,Nomen2!$I$1:$K$29,3,0)</f>
        <v>Bassin du Sud-Manche</v>
      </c>
      <c r="B210" s="89" t="str">
        <f>VLOOKUP(A210,Nomen2!$B$2:$D$28,3,0)</f>
        <v>MANCHE</v>
      </c>
      <c r="C210" s="136">
        <v>2823</v>
      </c>
      <c r="D210" s="136">
        <v>2</v>
      </c>
      <c r="E210" s="135" t="s">
        <v>1299</v>
      </c>
    </row>
    <row r="211" spans="1:5">
      <c r="A211" s="89" t="str">
        <f>VLOOKUP(C211,Nomen2!$I$1:$K$29,3,0)</f>
        <v>Bassin du Sud-Manche</v>
      </c>
      <c r="B211" s="89" t="str">
        <f>VLOOKUP(A211,Nomen2!$B$2:$D$28,3,0)</f>
        <v>MANCHE</v>
      </c>
      <c r="C211" s="136">
        <v>2823</v>
      </c>
      <c r="D211" s="136">
        <v>1</v>
      </c>
      <c r="E211" s="135" t="s">
        <v>1300</v>
      </c>
    </row>
    <row r="212" spans="1:5">
      <c r="A212" s="89" t="str">
        <f>VLOOKUP(C212,Nomen2!$I$1:$K$29,3,0)</f>
        <v>Bassin du Sud-Manche</v>
      </c>
      <c r="B212" s="89" t="str">
        <f>VLOOKUP(A212,Nomen2!$B$2:$D$28,3,0)</f>
        <v>MANCHE</v>
      </c>
      <c r="C212" s="136">
        <v>2823</v>
      </c>
      <c r="D212" s="136">
        <v>7</v>
      </c>
      <c r="E212" s="135" t="s">
        <v>1301</v>
      </c>
    </row>
    <row r="213" spans="1:5">
      <c r="A213" s="89" t="str">
        <f>VLOOKUP(C213,Nomen2!$I$1:$K$29,3,0)</f>
        <v>Bassin du Sud-Manche</v>
      </c>
      <c r="B213" s="89" t="str">
        <f>VLOOKUP(A213,Nomen2!$B$2:$D$28,3,0)</f>
        <v>MANCHE</v>
      </c>
      <c r="C213" s="136">
        <v>2823</v>
      </c>
      <c r="D213" s="136">
        <v>2</v>
      </c>
      <c r="E213" s="135" t="s">
        <v>1302</v>
      </c>
    </row>
    <row r="214" spans="1:5">
      <c r="A214" s="89" t="str">
        <f>VLOOKUP(C214,Nomen2!$I$1:$K$29,3,0)</f>
        <v>Bassin de Saint-Lô - Coutances</v>
      </c>
      <c r="B214" s="89" t="str">
        <f>VLOOKUP(A214,Nomen2!$B$2:$D$28,3,0)</f>
        <v>MANCHE</v>
      </c>
      <c r="C214" s="136">
        <v>2824</v>
      </c>
      <c r="D214" s="136">
        <v>1</v>
      </c>
      <c r="E214" s="135" t="s">
        <v>1289</v>
      </c>
    </row>
    <row r="215" spans="1:5">
      <c r="A215" s="89" t="str">
        <f>VLOOKUP(C215,Nomen2!$I$1:$K$29,3,0)</f>
        <v>Bassin de Saint-Lô - Coutances</v>
      </c>
      <c r="B215" s="89" t="str">
        <f>VLOOKUP(A215,Nomen2!$B$2:$D$28,3,0)</f>
        <v>MANCHE</v>
      </c>
      <c r="C215" s="136">
        <v>2824</v>
      </c>
      <c r="D215" s="136">
        <v>4</v>
      </c>
      <c r="E215" s="135" t="s">
        <v>1290</v>
      </c>
    </row>
    <row r="216" spans="1:5">
      <c r="A216" s="89" t="str">
        <f>VLOOKUP(C216,Nomen2!$I$1:$K$29,3,0)</f>
        <v>Bassin de Saint-Lô - Coutances</v>
      </c>
      <c r="B216" s="89" t="str">
        <f>VLOOKUP(A216,Nomen2!$B$2:$D$28,3,0)</f>
        <v>MANCHE</v>
      </c>
      <c r="C216" s="136">
        <v>2824</v>
      </c>
      <c r="D216" s="136">
        <v>78</v>
      </c>
      <c r="E216" s="135" t="s">
        <v>1291</v>
      </c>
    </row>
    <row r="217" spans="1:5">
      <c r="A217" s="89" t="str">
        <f>VLOOKUP(C217,Nomen2!$I$1:$K$29,3,0)</f>
        <v>Bassin de Saint-Lô - Coutances</v>
      </c>
      <c r="B217" s="89" t="str">
        <f>VLOOKUP(A217,Nomen2!$B$2:$D$28,3,0)</f>
        <v>MANCHE</v>
      </c>
      <c r="C217" s="136">
        <v>2824</v>
      </c>
      <c r="D217" s="136">
        <v>6</v>
      </c>
      <c r="E217" s="135" t="s">
        <v>1292</v>
      </c>
    </row>
    <row r="218" spans="1:5">
      <c r="A218" s="89" t="str">
        <f>VLOOKUP(C218,Nomen2!$I$1:$K$29,3,0)</f>
        <v>Bassin de Saint-Lô - Coutances</v>
      </c>
      <c r="B218" s="89" t="str">
        <f>VLOOKUP(A218,Nomen2!$B$2:$D$28,3,0)</f>
        <v>MANCHE</v>
      </c>
      <c r="C218" s="136">
        <v>2824</v>
      </c>
      <c r="D218" s="136">
        <v>2</v>
      </c>
      <c r="E218" s="135" t="s">
        <v>1293</v>
      </c>
    </row>
    <row r="219" spans="1:5">
      <c r="A219" s="89" t="str">
        <f>VLOOKUP(C219,Nomen2!$I$1:$K$29,3,0)</f>
        <v>Bassin de Saint-Lô - Coutances</v>
      </c>
      <c r="B219" s="89" t="str">
        <f>VLOOKUP(A219,Nomen2!$B$2:$D$28,3,0)</f>
        <v>MANCHE</v>
      </c>
      <c r="C219" s="136">
        <v>2824</v>
      </c>
      <c r="D219" s="136">
        <v>23</v>
      </c>
      <c r="E219" s="135" t="s">
        <v>1294</v>
      </c>
    </row>
    <row r="220" spans="1:5">
      <c r="A220" s="89" t="str">
        <f>VLOOKUP(C220,Nomen2!$I$1:$K$29,3,0)</f>
        <v>Bassin de Saint-Lô - Coutances</v>
      </c>
      <c r="B220" s="89" t="str">
        <f>VLOOKUP(A220,Nomen2!$B$2:$D$28,3,0)</f>
        <v>MANCHE</v>
      </c>
      <c r="C220" s="136">
        <v>2824</v>
      </c>
      <c r="D220" s="136">
        <v>6</v>
      </c>
      <c r="E220" s="135" t="s">
        <v>1295</v>
      </c>
    </row>
    <row r="221" spans="1:5">
      <c r="A221" s="89" t="str">
        <f>VLOOKUP(C221,Nomen2!$I$1:$K$29,3,0)</f>
        <v>Bassin de Saint-Lô - Coutances</v>
      </c>
      <c r="B221" s="89" t="str">
        <f>VLOOKUP(A221,Nomen2!$B$2:$D$28,3,0)</f>
        <v>MANCHE</v>
      </c>
      <c r="C221" s="136">
        <v>2824</v>
      </c>
      <c r="D221" s="136">
        <v>7</v>
      </c>
      <c r="E221" s="135" t="s">
        <v>1297</v>
      </c>
    </row>
    <row r="222" spans="1:5">
      <c r="A222" s="89" t="str">
        <f>VLOOKUP(C222,Nomen2!$I$1:$K$29,3,0)</f>
        <v>Bassin de Saint-Lô - Coutances</v>
      </c>
      <c r="B222" s="89" t="str">
        <f>VLOOKUP(A222,Nomen2!$B$2:$D$28,3,0)</f>
        <v>MANCHE</v>
      </c>
      <c r="C222" s="136">
        <v>2824</v>
      </c>
      <c r="D222" s="136">
        <v>1</v>
      </c>
      <c r="E222" s="135" t="s">
        <v>1298</v>
      </c>
    </row>
    <row r="223" spans="1:5">
      <c r="A223" s="89" t="str">
        <f>VLOOKUP(C223,Nomen2!$I$1:$K$29,3,0)</f>
        <v>Bassin de Saint-Lô - Coutances</v>
      </c>
      <c r="B223" s="89" t="str">
        <f>VLOOKUP(A223,Nomen2!$B$2:$D$28,3,0)</f>
        <v>MANCHE</v>
      </c>
      <c r="C223" s="136">
        <v>2824</v>
      </c>
      <c r="D223" s="136">
        <v>3</v>
      </c>
      <c r="E223" s="135" t="s">
        <v>1299</v>
      </c>
    </row>
    <row r="224" spans="1:5">
      <c r="A224" s="89" t="str">
        <f>VLOOKUP(C224,Nomen2!$I$1:$K$29,3,0)</f>
        <v>Bassin de Saint-Lô - Coutances</v>
      </c>
      <c r="B224" s="89" t="str">
        <f>VLOOKUP(A224,Nomen2!$B$2:$D$28,3,0)</f>
        <v>MANCHE</v>
      </c>
      <c r="C224" s="136">
        <v>2824</v>
      </c>
      <c r="D224" s="136">
        <v>3</v>
      </c>
      <c r="E224" s="135" t="s">
        <v>1300</v>
      </c>
    </row>
    <row r="225" spans="1:5">
      <c r="A225" s="89" t="str">
        <f>VLOOKUP(C225,Nomen2!$I$1:$K$29,3,0)</f>
        <v>Bassin de Saint-Lô - Coutances</v>
      </c>
      <c r="B225" s="89" t="str">
        <f>VLOOKUP(A225,Nomen2!$B$2:$D$28,3,0)</f>
        <v>MANCHE</v>
      </c>
      <c r="C225" s="136">
        <v>2824</v>
      </c>
      <c r="D225" s="136">
        <v>15</v>
      </c>
      <c r="E225" s="135" t="s">
        <v>1301</v>
      </c>
    </row>
    <row r="226" spans="1:5">
      <c r="A226" s="89" t="str">
        <f>VLOOKUP(C226,Nomen2!$I$1:$K$29,3,0)</f>
        <v>Bassin de Saint-Lô - Coutances</v>
      </c>
      <c r="B226" s="89" t="str">
        <f>VLOOKUP(A226,Nomen2!$B$2:$D$28,3,0)</f>
        <v>MANCHE</v>
      </c>
      <c r="C226" s="136">
        <v>2824</v>
      </c>
      <c r="D226" s="136">
        <v>1</v>
      </c>
      <c r="E226" s="135" t="s">
        <v>1302</v>
      </c>
    </row>
    <row r="227" spans="1:5">
      <c r="A227" s="89" t="str">
        <f>VLOOKUP(C227,Nomen2!$I$1:$K$29,3,0)</f>
        <v>Bassin de Flers</v>
      </c>
      <c r="B227" s="89" t="str">
        <f>VLOOKUP(A227,Nomen2!$B$2:$D$28,3,0)</f>
        <v>ORNE</v>
      </c>
      <c r="C227" s="136">
        <v>2825</v>
      </c>
      <c r="D227" s="136">
        <v>1</v>
      </c>
      <c r="E227" s="135" t="s">
        <v>1289</v>
      </c>
    </row>
    <row r="228" spans="1:5">
      <c r="A228" s="89" t="str">
        <f>VLOOKUP(C228,Nomen2!$I$1:$K$29,3,0)</f>
        <v>Bassin de Flers</v>
      </c>
      <c r="B228" s="89" t="str">
        <f>VLOOKUP(A228,Nomen2!$B$2:$D$28,3,0)</f>
        <v>ORNE</v>
      </c>
      <c r="C228" s="136">
        <v>2825</v>
      </c>
      <c r="D228" s="136">
        <v>3</v>
      </c>
      <c r="E228" s="135" t="s">
        <v>1290</v>
      </c>
    </row>
    <row r="229" spans="1:5">
      <c r="A229" s="89" t="str">
        <f>VLOOKUP(C229,Nomen2!$I$1:$K$29,3,0)</f>
        <v>Bassin de Flers</v>
      </c>
      <c r="B229" s="89" t="str">
        <f>VLOOKUP(A229,Nomen2!$B$2:$D$28,3,0)</f>
        <v>ORNE</v>
      </c>
      <c r="C229" s="136">
        <v>2825</v>
      </c>
      <c r="D229" s="136">
        <v>39</v>
      </c>
      <c r="E229" s="135" t="s">
        <v>1291</v>
      </c>
    </row>
    <row r="230" spans="1:5">
      <c r="A230" s="89" t="str">
        <f>VLOOKUP(C230,Nomen2!$I$1:$K$29,3,0)</f>
        <v>Bassin de Flers</v>
      </c>
      <c r="B230" s="89" t="str">
        <f>VLOOKUP(A230,Nomen2!$B$2:$D$28,3,0)</f>
        <v>ORNE</v>
      </c>
      <c r="C230" s="136">
        <v>2825</v>
      </c>
      <c r="D230" s="136">
        <v>1</v>
      </c>
      <c r="E230" s="135" t="s">
        <v>1293</v>
      </c>
    </row>
    <row r="231" spans="1:5">
      <c r="A231" s="89" t="str">
        <f>VLOOKUP(C231,Nomen2!$I$1:$K$29,3,0)</f>
        <v>Bassin de Flers</v>
      </c>
      <c r="B231" s="89" t="str">
        <f>VLOOKUP(A231,Nomen2!$B$2:$D$28,3,0)</f>
        <v>ORNE</v>
      </c>
      <c r="C231" s="136">
        <v>2825</v>
      </c>
      <c r="D231" s="136">
        <v>13</v>
      </c>
      <c r="E231" s="135" t="s">
        <v>1294</v>
      </c>
    </row>
    <row r="232" spans="1:5">
      <c r="A232" s="89" t="str">
        <f>VLOOKUP(C232,Nomen2!$I$1:$K$29,3,0)</f>
        <v>Bassin de Flers</v>
      </c>
      <c r="B232" s="89" t="str">
        <f>VLOOKUP(A232,Nomen2!$B$2:$D$28,3,0)</f>
        <v>ORNE</v>
      </c>
      <c r="C232" s="136">
        <v>2825</v>
      </c>
      <c r="D232" s="136">
        <v>1</v>
      </c>
      <c r="E232" s="135" t="s">
        <v>1295</v>
      </c>
    </row>
    <row r="233" spans="1:5">
      <c r="A233" s="89" t="str">
        <f>VLOOKUP(C233,Nomen2!$I$1:$K$29,3,0)</f>
        <v>Bassin de Flers</v>
      </c>
      <c r="B233" s="89" t="str">
        <f>VLOOKUP(A233,Nomen2!$B$2:$D$28,3,0)</f>
        <v>ORNE</v>
      </c>
      <c r="C233" s="136">
        <v>2825</v>
      </c>
      <c r="D233" s="136">
        <v>4</v>
      </c>
      <c r="E233" s="135" t="s">
        <v>1297</v>
      </c>
    </row>
    <row r="234" spans="1:5">
      <c r="A234" s="89" t="str">
        <f>VLOOKUP(C234,Nomen2!$I$1:$K$29,3,0)</f>
        <v>Bassin de Flers</v>
      </c>
      <c r="B234" s="89" t="str">
        <f>VLOOKUP(A234,Nomen2!$B$2:$D$28,3,0)</f>
        <v>ORNE</v>
      </c>
      <c r="C234" s="136">
        <v>2825</v>
      </c>
      <c r="D234" s="136">
        <v>2</v>
      </c>
      <c r="E234" s="135" t="s">
        <v>1298</v>
      </c>
    </row>
    <row r="235" spans="1:5">
      <c r="A235" s="89" t="str">
        <f>VLOOKUP(C235,Nomen2!$I$1:$K$29,3,0)</f>
        <v>Bassin de Flers</v>
      </c>
      <c r="B235" s="89" t="str">
        <f>VLOOKUP(A235,Nomen2!$B$2:$D$28,3,0)</f>
        <v>ORNE</v>
      </c>
      <c r="C235" s="136">
        <v>2825</v>
      </c>
      <c r="D235" s="136">
        <v>2</v>
      </c>
      <c r="E235" s="135" t="s">
        <v>1299</v>
      </c>
    </row>
    <row r="236" spans="1:5">
      <c r="A236" s="89" t="str">
        <f>VLOOKUP(C236,Nomen2!$I$1:$K$29,3,0)</f>
        <v>Bassin de Flers</v>
      </c>
      <c r="B236" s="89" t="str">
        <f>VLOOKUP(A236,Nomen2!$B$2:$D$28,3,0)</f>
        <v>ORNE</v>
      </c>
      <c r="C236" s="136">
        <v>2825</v>
      </c>
      <c r="D236" s="136">
        <v>3</v>
      </c>
      <c r="E236" s="135" t="s">
        <v>1300</v>
      </c>
    </row>
    <row r="237" spans="1:5">
      <c r="A237" s="89" t="str">
        <f>VLOOKUP(C237,Nomen2!$I$1:$K$29,3,0)</f>
        <v>Bassin de Flers</v>
      </c>
      <c r="B237" s="89" t="str">
        <f>VLOOKUP(A237,Nomen2!$B$2:$D$28,3,0)</f>
        <v>ORNE</v>
      </c>
      <c r="C237" s="136">
        <v>2825</v>
      </c>
      <c r="D237" s="136">
        <v>4</v>
      </c>
      <c r="E237" s="135" t="s">
        <v>1301</v>
      </c>
    </row>
    <row r="238" spans="1:5">
      <c r="A238" s="89" t="str">
        <f>VLOOKUP(C238,Nomen2!$I$1:$K$29,3,0)</f>
        <v>Bassin de Flers</v>
      </c>
      <c r="B238" s="89" t="str">
        <f>VLOOKUP(A238,Nomen2!$B$2:$D$28,3,0)</f>
        <v>ORNE</v>
      </c>
      <c r="C238" s="136">
        <v>2825</v>
      </c>
      <c r="D238" s="136">
        <v>1</v>
      </c>
      <c r="E238" s="135" t="s">
        <v>1302</v>
      </c>
    </row>
    <row r="239" spans="1:5">
      <c r="A239" s="89" t="str">
        <f>VLOOKUP(C239,Nomen2!$I$1:$K$29,3,0)</f>
        <v>Bassin d'Alençon</v>
      </c>
      <c r="B239" s="89" t="str">
        <f>VLOOKUP(A239,Nomen2!$B$2:$D$28,3,0)</f>
        <v>ORNE</v>
      </c>
      <c r="C239" s="136">
        <v>2826</v>
      </c>
      <c r="D239" s="136">
        <v>1</v>
      </c>
      <c r="E239" s="135"/>
    </row>
    <row r="240" spans="1:5">
      <c r="A240" s="89" t="str">
        <f>VLOOKUP(C240,Nomen2!$I$1:$K$29,3,0)</f>
        <v>Bassin d'Alençon</v>
      </c>
      <c r="B240" s="89" t="str">
        <f>VLOOKUP(A240,Nomen2!$B$2:$D$28,3,0)</f>
        <v>ORNE</v>
      </c>
      <c r="C240" s="136">
        <v>2826</v>
      </c>
      <c r="D240" s="136">
        <v>33</v>
      </c>
      <c r="E240" s="135" t="s">
        <v>1291</v>
      </c>
    </row>
    <row r="241" spans="1:5">
      <c r="A241" s="89" t="str">
        <f>VLOOKUP(C241,Nomen2!$I$1:$K$29,3,0)</f>
        <v>Bassin d'Alençon</v>
      </c>
      <c r="B241" s="89" t="str">
        <f>VLOOKUP(A241,Nomen2!$B$2:$D$28,3,0)</f>
        <v>ORNE</v>
      </c>
      <c r="C241" s="136">
        <v>2826</v>
      </c>
      <c r="D241" s="136">
        <v>6</v>
      </c>
      <c r="E241" s="135" t="s">
        <v>1294</v>
      </c>
    </row>
    <row r="242" spans="1:5">
      <c r="A242" s="89" t="str">
        <f>VLOOKUP(C242,Nomen2!$I$1:$K$29,3,0)</f>
        <v>Bassin d'Alençon</v>
      </c>
      <c r="B242" s="89" t="str">
        <f>VLOOKUP(A242,Nomen2!$B$2:$D$28,3,0)</f>
        <v>ORNE</v>
      </c>
      <c r="C242" s="136">
        <v>2826</v>
      </c>
      <c r="D242" s="136">
        <v>2</v>
      </c>
      <c r="E242" s="135" t="s">
        <v>1295</v>
      </c>
    </row>
    <row r="243" spans="1:5">
      <c r="A243" s="89" t="str">
        <f>VLOOKUP(C243,Nomen2!$I$1:$K$29,3,0)</f>
        <v>Bassin d'Alençon</v>
      </c>
      <c r="B243" s="89" t="str">
        <f>VLOOKUP(A243,Nomen2!$B$2:$D$28,3,0)</f>
        <v>ORNE</v>
      </c>
      <c r="C243" s="136">
        <v>2826</v>
      </c>
      <c r="D243" s="136">
        <v>1</v>
      </c>
      <c r="E243" s="135" t="s">
        <v>1297</v>
      </c>
    </row>
    <row r="244" spans="1:5">
      <c r="A244" s="89" t="str">
        <f>VLOOKUP(C244,Nomen2!$I$1:$K$29,3,0)</f>
        <v>Bassin d'Alençon</v>
      </c>
      <c r="B244" s="89" t="str">
        <f>VLOOKUP(A244,Nomen2!$B$2:$D$28,3,0)</f>
        <v>ORNE</v>
      </c>
      <c r="C244" s="136">
        <v>2826</v>
      </c>
      <c r="D244" s="136">
        <v>1</v>
      </c>
      <c r="E244" s="135" t="s">
        <v>1301</v>
      </c>
    </row>
    <row r="245" spans="1:5">
      <c r="A245" s="89" t="str">
        <f>VLOOKUP(C245,Nomen2!$I$1:$K$29,3,0)</f>
        <v>Bassin d'Argentan</v>
      </c>
      <c r="B245" s="89" t="str">
        <f>VLOOKUP(A245,Nomen2!$B$2:$D$28,3,0)</f>
        <v>ORNE</v>
      </c>
      <c r="C245" s="136">
        <v>2827</v>
      </c>
      <c r="D245" s="136">
        <v>14</v>
      </c>
      <c r="E245" s="135" t="s">
        <v>1291</v>
      </c>
    </row>
    <row r="246" spans="1:5">
      <c r="A246" s="89" t="str">
        <f>VLOOKUP(C246,Nomen2!$I$1:$K$29,3,0)</f>
        <v>Bassin d'Argentan</v>
      </c>
      <c r="B246" s="89" t="str">
        <f>VLOOKUP(A246,Nomen2!$B$2:$D$28,3,0)</f>
        <v>ORNE</v>
      </c>
      <c r="C246" s="136">
        <v>2827</v>
      </c>
      <c r="D246" s="136">
        <v>6</v>
      </c>
      <c r="E246" s="135" t="s">
        <v>1294</v>
      </c>
    </row>
    <row r="247" spans="1:5">
      <c r="A247" s="89" t="str">
        <f>VLOOKUP(C247,Nomen2!$I$1:$K$29,3,0)</f>
        <v>Bassin d'Argentan</v>
      </c>
      <c r="B247" s="89" t="str">
        <f>VLOOKUP(A247,Nomen2!$B$2:$D$28,3,0)</f>
        <v>ORNE</v>
      </c>
      <c r="C247" s="136">
        <v>2827</v>
      </c>
      <c r="D247" s="136">
        <v>1</v>
      </c>
      <c r="E247" s="135" t="s">
        <v>1298</v>
      </c>
    </row>
    <row r="248" spans="1:5">
      <c r="A248" s="89" t="str">
        <f>VLOOKUP(C248,Nomen2!$I$1:$K$29,3,0)</f>
        <v>Bassin d'Argentan</v>
      </c>
      <c r="B248" s="89" t="str">
        <f>VLOOKUP(A248,Nomen2!$B$2:$D$28,3,0)</f>
        <v>ORNE</v>
      </c>
      <c r="C248" s="136">
        <v>2827</v>
      </c>
      <c r="D248" s="136">
        <v>1</v>
      </c>
      <c r="E248" s="135" t="s">
        <v>1300</v>
      </c>
    </row>
    <row r="249" spans="1:5">
      <c r="A249" s="89" t="str">
        <f>VLOOKUP(C249,Nomen2!$I$1:$K$29,3,0)</f>
        <v>Bassin d'Argentan</v>
      </c>
      <c r="B249" s="89" t="str">
        <f>VLOOKUP(A249,Nomen2!$B$2:$D$28,3,0)</f>
        <v>ORNE</v>
      </c>
      <c r="C249" s="136">
        <v>2827</v>
      </c>
      <c r="D249" s="136">
        <v>2</v>
      </c>
      <c r="E249" s="135" t="s">
        <v>1301</v>
      </c>
    </row>
    <row r="250" spans="1:5">
      <c r="A250" s="89" t="str">
        <f>VLOOKUP(C250,Nomen2!$I$1:$K$29,3,0)</f>
        <v>Bassin de Mortagne - L'Aigle</v>
      </c>
      <c r="B250" s="89" t="str">
        <f>VLOOKUP(A250,Nomen2!$B$2:$D$28,3,0)</f>
        <v>ORNE</v>
      </c>
      <c r="C250" s="136">
        <v>2828</v>
      </c>
      <c r="D250" s="136">
        <v>2</v>
      </c>
      <c r="E250" s="135" t="s">
        <v>1290</v>
      </c>
    </row>
    <row r="251" spans="1:5">
      <c r="A251" s="89" t="str">
        <f>VLOOKUP(C251,Nomen2!$I$1:$K$29,3,0)</f>
        <v>Bassin de Mortagne - L'Aigle</v>
      </c>
      <c r="B251" s="89" t="str">
        <f>VLOOKUP(A251,Nomen2!$B$2:$D$28,3,0)</f>
        <v>ORNE</v>
      </c>
      <c r="C251" s="136">
        <v>2828</v>
      </c>
      <c r="D251" s="136">
        <v>26</v>
      </c>
      <c r="E251" s="135" t="s">
        <v>1291</v>
      </c>
    </row>
    <row r="252" spans="1:5">
      <c r="A252" s="89" t="str">
        <f>VLOOKUP(C252,Nomen2!$I$1:$K$29,3,0)</f>
        <v>Bassin de Mortagne - L'Aigle</v>
      </c>
      <c r="B252" s="89" t="str">
        <f>VLOOKUP(A252,Nomen2!$B$2:$D$28,3,0)</f>
        <v>ORNE</v>
      </c>
      <c r="C252" s="136">
        <v>2828</v>
      </c>
      <c r="D252" s="136">
        <v>1</v>
      </c>
      <c r="E252" s="135" t="s">
        <v>1292</v>
      </c>
    </row>
    <row r="253" spans="1:5">
      <c r="A253" s="89" t="str">
        <f>VLOOKUP(C253,Nomen2!$I$1:$K$29,3,0)</f>
        <v>Bassin de Mortagne - L'Aigle</v>
      </c>
      <c r="B253" s="89" t="str">
        <f>VLOOKUP(A253,Nomen2!$B$2:$D$28,3,0)</f>
        <v>ORNE</v>
      </c>
      <c r="C253" s="136">
        <v>2828</v>
      </c>
      <c r="D253" s="136">
        <v>10</v>
      </c>
      <c r="E253" s="135" t="s">
        <v>1294</v>
      </c>
    </row>
    <row r="254" spans="1:5">
      <c r="A254" s="89" t="str">
        <f>VLOOKUP(C254,Nomen2!$I$1:$K$29,3,0)</f>
        <v>Bassin de Mortagne - L'Aigle</v>
      </c>
      <c r="B254" s="89" t="str">
        <f>VLOOKUP(A254,Nomen2!$B$2:$D$28,3,0)</f>
        <v>ORNE</v>
      </c>
      <c r="C254" s="136">
        <v>2828</v>
      </c>
      <c r="D254" s="136">
        <v>2</v>
      </c>
      <c r="E254" s="135" t="s">
        <v>1295</v>
      </c>
    </row>
    <row r="255" spans="1:5">
      <c r="A255" s="89" t="str">
        <f>VLOOKUP(C255,Nomen2!$I$1:$K$29,3,0)</f>
        <v>Bassin de Mortagne - L'Aigle</v>
      </c>
      <c r="B255" s="89" t="str">
        <f>VLOOKUP(A255,Nomen2!$B$2:$D$28,3,0)</f>
        <v>ORNE</v>
      </c>
      <c r="C255" s="136">
        <v>2828</v>
      </c>
      <c r="D255" s="136">
        <v>3</v>
      </c>
      <c r="E255" s="135" t="s">
        <v>1300</v>
      </c>
    </row>
    <row r="256" spans="1:5">
      <c r="A256" s="89" t="str">
        <f>VLOOKUP(C256,Nomen2!$I$1:$K$29,3,0)</f>
        <v>Bassin de Mortagne - L'Aigle</v>
      </c>
      <c r="B256" s="89" t="str">
        <f>VLOOKUP(A256,Nomen2!$B$2:$D$28,3,0)</f>
        <v>ORNE</v>
      </c>
      <c r="C256" s="136">
        <v>2828</v>
      </c>
      <c r="D256" s="136">
        <v>2</v>
      </c>
      <c r="E256" s="135" t="s">
        <v>1301</v>
      </c>
    </row>
    <row r="257" spans="1:5">
      <c r="A257" s="89" t="str">
        <f>VLOOKUP(C257,Nomen2!$I$1:$K$29,3,0)</f>
        <v>Bassin de Mortagne - L'Aigle</v>
      </c>
      <c r="B257" s="89" t="str">
        <f>VLOOKUP(A257,Nomen2!$B$2:$D$28,3,0)</f>
        <v>ORNE</v>
      </c>
      <c r="C257" s="136">
        <v>2828</v>
      </c>
      <c r="D257" s="136">
        <v>1</v>
      </c>
      <c r="E257" s="135" t="s">
        <v>1302</v>
      </c>
    </row>
    <row r="258" spans="1:5">
      <c r="C258" s="136"/>
      <c r="D258" s="136"/>
      <c r="E258" s="135"/>
    </row>
    <row r="259" spans="1:5">
      <c r="C259" s="136"/>
      <c r="D259" s="136"/>
      <c r="E259" s="135"/>
    </row>
    <row r="260" spans="1:5">
      <c r="C260" s="136"/>
      <c r="D260" s="136"/>
      <c r="E260" s="135"/>
    </row>
    <row r="261" spans="1:5">
      <c r="C261" s="136"/>
      <c r="D261" s="136"/>
      <c r="E261" s="135"/>
    </row>
    <row r="262" spans="1:5">
      <c r="C262" s="136"/>
      <c r="D262" s="136"/>
      <c r="E262" s="135"/>
    </row>
    <row r="263" spans="1:5">
      <c r="C263" s="136"/>
      <c r="D263" s="136"/>
      <c r="E263" s="135"/>
    </row>
    <row r="264" spans="1:5">
      <c r="C264" s="136"/>
      <c r="D264" s="136"/>
      <c r="E264" s="135"/>
    </row>
    <row r="265" spans="1:5">
      <c r="C265" s="136"/>
      <c r="D265" s="136"/>
      <c r="E265" s="135"/>
    </row>
    <row r="266" spans="1:5">
      <c r="C266" s="136"/>
      <c r="D266" s="136"/>
      <c r="E266" s="135"/>
    </row>
    <row r="267" spans="1:5">
      <c r="C267" s="136"/>
      <c r="D267" s="136"/>
      <c r="E267" s="135"/>
    </row>
    <row r="268" spans="1:5">
      <c r="C268" s="136"/>
      <c r="D268" s="136"/>
      <c r="E268" s="135"/>
    </row>
    <row r="269" spans="1:5">
      <c r="C269" s="136"/>
      <c r="D269" s="136"/>
      <c r="E269" s="135"/>
    </row>
    <row r="270" spans="1:5">
      <c r="C270" s="136"/>
      <c r="D270" s="136"/>
      <c r="E270" s="135"/>
    </row>
    <row r="271" spans="1:5">
      <c r="C271" s="136"/>
      <c r="D271" s="136"/>
      <c r="E271" s="135"/>
    </row>
    <row r="272" spans="1:5">
      <c r="C272" s="136"/>
      <c r="D272" s="136"/>
      <c r="E272" s="135"/>
    </row>
    <row r="273" spans="3:5">
      <c r="C273" s="136"/>
      <c r="D273" s="136"/>
      <c r="E273" s="135"/>
    </row>
    <row r="274" spans="3:5">
      <c r="C274" s="136"/>
      <c r="D274" s="136"/>
      <c r="E274" s="135"/>
    </row>
    <row r="275" spans="3:5">
      <c r="C275" s="136"/>
      <c r="D275" s="136"/>
      <c r="E275" s="135"/>
    </row>
    <row r="276" spans="3:5">
      <c r="C276" s="136"/>
      <c r="D276" s="136"/>
      <c r="E276" s="135"/>
    </row>
    <row r="277" spans="3:5">
      <c r="C277" s="136"/>
      <c r="D277" s="136"/>
      <c r="E277" s="135"/>
    </row>
    <row r="278" spans="3:5">
      <c r="C278" s="136"/>
      <c r="D278" s="136"/>
      <c r="E278" s="135"/>
    </row>
    <row r="279" spans="3:5">
      <c r="C279" s="136"/>
      <c r="D279" s="136"/>
      <c r="E279" s="135"/>
    </row>
    <row r="280" spans="3:5">
      <c r="C280" s="136"/>
      <c r="D280" s="136"/>
      <c r="E280" s="135"/>
    </row>
    <row r="281" spans="3:5">
      <c r="C281" s="136"/>
      <c r="D281" s="136"/>
      <c r="E281" s="135"/>
    </row>
    <row r="282" spans="3:5">
      <c r="C282" s="136"/>
      <c r="D282" s="136"/>
      <c r="E282" s="135"/>
    </row>
    <row r="283" spans="3:5">
      <c r="C283" s="136"/>
      <c r="D283" s="136"/>
      <c r="E283" s="135"/>
    </row>
    <row r="284" spans="3:5">
      <c r="C284" s="136"/>
      <c r="D284" s="136"/>
      <c r="E284" s="135"/>
    </row>
    <row r="285" spans="3:5">
      <c r="C285" s="136"/>
      <c r="D285" s="136"/>
      <c r="E285" s="135"/>
    </row>
    <row r="286" spans="3:5">
      <c r="C286" s="136"/>
      <c r="D286" s="136"/>
      <c r="E286" s="135"/>
    </row>
    <row r="287" spans="3:5">
      <c r="C287" s="136"/>
      <c r="D287" s="136"/>
      <c r="E287" s="135"/>
    </row>
    <row r="288" spans="3:5">
      <c r="C288" s="136"/>
      <c r="D288" s="136"/>
      <c r="E288" s="135"/>
    </row>
    <row r="289" spans="3:5">
      <c r="C289" s="136"/>
      <c r="D289" s="136"/>
      <c r="E289" s="135"/>
    </row>
    <row r="290" spans="3:5">
      <c r="C290" s="136"/>
      <c r="D290" s="136"/>
      <c r="E290" s="135"/>
    </row>
    <row r="291" spans="3:5">
      <c r="C291" s="136"/>
      <c r="D291" s="136"/>
      <c r="E291" s="135"/>
    </row>
    <row r="292" spans="3:5">
      <c r="C292" s="136"/>
      <c r="D292" s="136"/>
      <c r="E292" s="135"/>
    </row>
    <row r="293" spans="3:5">
      <c r="C293" s="136"/>
      <c r="D293" s="136"/>
      <c r="E293" s="135"/>
    </row>
    <row r="294" spans="3:5">
      <c r="C294" s="136"/>
      <c r="D294" s="136"/>
      <c r="E294" s="135"/>
    </row>
    <row r="295" spans="3:5">
      <c r="C295" s="136"/>
      <c r="D295" s="136"/>
      <c r="E295" s="135"/>
    </row>
    <row r="296" spans="3:5">
      <c r="C296" s="136"/>
      <c r="D296" s="136"/>
      <c r="E296" s="135"/>
    </row>
    <row r="297" spans="3:5">
      <c r="C297" s="136"/>
      <c r="D297" s="136"/>
      <c r="E297" s="135"/>
    </row>
    <row r="298" spans="3:5">
      <c r="C298" s="136"/>
      <c r="D298" s="136"/>
      <c r="E298" s="135"/>
    </row>
    <row r="299" spans="3:5">
      <c r="C299" s="136"/>
      <c r="D299" s="136"/>
      <c r="E299" s="135"/>
    </row>
    <row r="300" spans="3:5">
      <c r="C300" s="136"/>
      <c r="D300" s="136"/>
      <c r="E300" s="135"/>
    </row>
    <row r="301" spans="3:5">
      <c r="C301" s="136"/>
      <c r="D301" s="136"/>
      <c r="E301" s="135"/>
    </row>
    <row r="302" spans="3:5">
      <c r="C302" s="136"/>
      <c r="D302" s="136"/>
      <c r="E302" s="135"/>
    </row>
    <row r="303" spans="3:5">
      <c r="C303" s="136"/>
      <c r="D303" s="136"/>
      <c r="E303" s="135"/>
    </row>
    <row r="304" spans="3:5">
      <c r="C304" s="136"/>
      <c r="D304" s="136"/>
      <c r="E304" s="135"/>
    </row>
    <row r="305" spans="3:5">
      <c r="C305" s="136"/>
      <c r="D305" s="136"/>
      <c r="E305" s="135"/>
    </row>
    <row r="306" spans="3:5">
      <c r="C306" s="136"/>
      <c r="D306" s="136"/>
      <c r="E306" s="135"/>
    </row>
    <row r="307" spans="3:5">
      <c r="C307" s="136"/>
      <c r="D307" s="136"/>
      <c r="E307" s="135"/>
    </row>
    <row r="308" spans="3:5">
      <c r="C308" s="136"/>
      <c r="D308" s="136"/>
      <c r="E308" s="135"/>
    </row>
    <row r="309" spans="3:5">
      <c r="C309" s="136"/>
      <c r="D309" s="136"/>
      <c r="E309" s="135"/>
    </row>
    <row r="310" spans="3:5">
      <c r="C310" s="136"/>
      <c r="D310" s="136"/>
      <c r="E310" s="135"/>
    </row>
    <row r="311" spans="3:5">
      <c r="C311" s="136"/>
      <c r="D311" s="136"/>
      <c r="E311" s="135"/>
    </row>
    <row r="312" spans="3:5">
      <c r="C312" s="136"/>
      <c r="D312" s="136"/>
      <c r="E312" s="135"/>
    </row>
    <row r="313" spans="3:5">
      <c r="C313" s="136"/>
      <c r="D313" s="136"/>
      <c r="E313" s="135"/>
    </row>
    <row r="314" spans="3:5">
      <c r="C314" s="136"/>
      <c r="D314" s="136"/>
      <c r="E314" s="135"/>
    </row>
    <row r="315" spans="3:5">
      <c r="C315" s="136"/>
      <c r="D315" s="136"/>
      <c r="E315" s="1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W135"/>
  <sheetViews>
    <sheetView showGridLines="0" workbookViewId="0">
      <selection activeCell="B13" sqref="B13:B15"/>
    </sheetView>
  </sheetViews>
  <sheetFormatPr baseColWidth="10" defaultColWidth="11.44140625" defaultRowHeight="13.2"/>
  <cols>
    <col min="1" max="11" width="11.44140625" style="20"/>
    <col min="12" max="12" width="12.44140625" style="20" bestFit="1" customWidth="1"/>
    <col min="13" max="16384" width="11.44140625" style="20"/>
  </cols>
  <sheetData>
    <row r="1" spans="1:21">
      <c r="A1" s="20" t="str">
        <f>IF(MATCH(Alim!B1,Nomen!B2:B34,0)&gt;32,"Normandie",IF(MATCH(Alim!B1,Nomen!B2:B34,0)&gt;27,"département","bassin"))</f>
        <v>Normandie</v>
      </c>
      <c r="B1" s="20" t="str">
        <f>Profil!A16</f>
        <v>NORMANDIE</v>
      </c>
      <c r="F1" s="80" t="s">
        <v>1335</v>
      </c>
      <c r="J1" s="20" t="str">
        <f>VLOOKUP(B1,Nomen2!B2:D36,3,0)</f>
        <v>NORMANDIE</v>
      </c>
      <c r="N1" s="20" t="str">
        <f>VLOOKUP(B1,Nomen2!B2:E36,4,0)</f>
        <v>la Normandie</v>
      </c>
    </row>
    <row r="2" spans="1:21">
      <c r="A2" s="20" t="s">
        <v>11</v>
      </c>
      <c r="B2" s="80" t="s">
        <v>4</v>
      </c>
      <c r="C2" s="80" t="s">
        <v>73</v>
      </c>
      <c r="D2" s="80" t="s">
        <v>74</v>
      </c>
      <c r="E2" s="80" t="s">
        <v>75</v>
      </c>
      <c r="F2" s="20" t="s">
        <v>4</v>
      </c>
      <c r="G2" s="20" t="s">
        <v>73</v>
      </c>
      <c r="H2" s="20" t="s">
        <v>74</v>
      </c>
      <c r="I2" s="20" t="s">
        <v>75</v>
      </c>
      <c r="J2" s="20" t="s">
        <v>4</v>
      </c>
      <c r="K2" s="20" t="s">
        <v>73</v>
      </c>
      <c r="L2" s="20" t="s">
        <v>74</v>
      </c>
      <c r="M2" s="20" t="s">
        <v>75</v>
      </c>
      <c r="P2" s="84">
        <f>IF(B1=F1,1,"")</f>
        <v>1</v>
      </c>
      <c r="Q2" s="84"/>
      <c r="R2" s="83">
        <f t="shared" ref="R2:U2" si="0">$P$2</f>
        <v>1</v>
      </c>
      <c r="S2" s="83">
        <f t="shared" si="0"/>
        <v>1</v>
      </c>
      <c r="T2" s="83">
        <f t="shared" si="0"/>
        <v>1</v>
      </c>
      <c r="U2" s="83">
        <f t="shared" si="0"/>
        <v>1</v>
      </c>
    </row>
    <row r="3" spans="1:21">
      <c r="A3" s="80" t="s">
        <v>57</v>
      </c>
      <c r="B3" s="81">
        <f>VLOOKUP($B$1,DEFMABCDE_BOE!$A$2:$L$38,3,0)</f>
        <v>16409</v>
      </c>
      <c r="C3" s="20">
        <f>VLOOKUP($B$1,DEFMABCDE_BOE!$A$2:$L$38,8,0)</f>
        <v>15907</v>
      </c>
      <c r="D3" s="20">
        <f>B3/C3-1</f>
        <v>3.1558433394103247E-2</v>
      </c>
      <c r="E3" s="20">
        <f>B3/$B$9</f>
        <v>0.64306148841948507</v>
      </c>
      <c r="F3" s="20">
        <f>DEFMABCDE_BOE!C38</f>
        <v>16409</v>
      </c>
      <c r="G3" s="20">
        <f>DEFMABCDE_BOE!H38</f>
        <v>15907</v>
      </c>
      <c r="H3" s="20">
        <f>F3/G3-1</f>
        <v>3.1558433394103247E-2</v>
      </c>
      <c r="I3" s="20">
        <f>F3/$F$9</f>
        <v>0.64306148841948507</v>
      </c>
      <c r="J3" s="20">
        <f>VLOOKUP($J$1,DEFMABCDE_BOE!$A$2:$L$38,3,0)</f>
        <v>16409</v>
      </c>
      <c r="K3" s="20">
        <f>VLOOKUP($J$1,DEFMABCDE_BOE!$A$2:$L$38,8,0)</f>
        <v>15907</v>
      </c>
      <c r="L3" s="20">
        <f>J3/K3-1</f>
        <v>3.1558433394103247E-2</v>
      </c>
      <c r="M3" s="20">
        <f>J3/$J$9</f>
        <v>0.64306148841948507</v>
      </c>
      <c r="Q3" s="84"/>
      <c r="R3" s="83">
        <f t="shared" ref="R3:U4" si="1">$P$2</f>
        <v>1</v>
      </c>
      <c r="S3" s="83">
        <f t="shared" si="1"/>
        <v>1</v>
      </c>
      <c r="T3" s="83">
        <f t="shared" si="1"/>
        <v>1</v>
      </c>
      <c r="U3" s="83">
        <f t="shared" si="1"/>
        <v>1</v>
      </c>
    </row>
    <row r="4" spans="1:21">
      <c r="A4" s="80" t="s">
        <v>69</v>
      </c>
      <c r="B4" s="81">
        <f>VLOOKUP($B$1,DEFMABCDE_BOE!$A$2:$L$38,4,0)</f>
        <v>2860</v>
      </c>
      <c r="C4" s="20">
        <f>VLOOKUP($B$1,DEFMABCDE_BOE!$A$2:$L$38,9,0)</f>
        <v>2616</v>
      </c>
      <c r="D4" s="20">
        <f t="shared" ref="D4:D9" si="2">B4/C4-1</f>
        <v>9.32721712538227E-2</v>
      </c>
      <c r="E4" s="20">
        <f t="shared" ref="E4:E9" si="3">B4/$B$9</f>
        <v>0.11208214131755301</v>
      </c>
      <c r="F4" s="20">
        <f>DEFMABCDE_BOE!D38</f>
        <v>2860</v>
      </c>
      <c r="G4" s="20">
        <f>DEFMABCDE_BOE!I38</f>
        <v>2616</v>
      </c>
      <c r="H4" s="20">
        <f t="shared" ref="H4:H9" si="4">F4/G4-1</f>
        <v>9.32721712538227E-2</v>
      </c>
      <c r="I4" s="20">
        <f t="shared" ref="I4:I9" si="5">F4/$F$9</f>
        <v>0.11208214131755301</v>
      </c>
      <c r="J4" s="20">
        <f>VLOOKUP($J$1,DEFMABCDE_BOE!$A$2:$L$38,4,0)</f>
        <v>2860</v>
      </c>
      <c r="K4" s="20">
        <f>VLOOKUP($J$1,DEFMABCDE_BOE!$A$2:$L$38,9,0)</f>
        <v>2616</v>
      </c>
      <c r="L4" s="20">
        <f t="shared" ref="L4:L9" si="6">J4/K4-1</f>
        <v>9.32721712538227E-2</v>
      </c>
      <c r="M4" s="20">
        <f t="shared" ref="M4:M9" si="7">J4/$J$9</f>
        <v>0.11208214131755301</v>
      </c>
      <c r="P4" s="84"/>
      <c r="Q4" s="84"/>
      <c r="R4" s="83">
        <f t="shared" si="1"/>
        <v>1</v>
      </c>
      <c r="S4" s="83">
        <f t="shared" si="1"/>
        <v>1</v>
      </c>
      <c r="T4" s="83">
        <f t="shared" si="1"/>
        <v>1</v>
      </c>
      <c r="U4" s="83">
        <f t="shared" si="1"/>
        <v>1</v>
      </c>
    </row>
    <row r="5" spans="1:21">
      <c r="A5" s="80" t="s">
        <v>70</v>
      </c>
      <c r="B5" s="81">
        <f>VLOOKUP($B$1,DEFMABCDE_BOE!$A$2:$L$38,5,0)</f>
        <v>4032</v>
      </c>
      <c r="C5" s="20">
        <f>VLOOKUP($B$1,DEFMABCDE_BOE!$A$2:$L$38,10,0)</f>
        <v>4068</v>
      </c>
      <c r="D5" s="20">
        <f t="shared" si="2"/>
        <v>-8.8495575221239076E-3</v>
      </c>
      <c r="E5" s="20">
        <f t="shared" si="3"/>
        <v>0.15801230552180898</v>
      </c>
      <c r="F5" s="20">
        <f>DEFMABCDE_BOE!E38</f>
        <v>4032</v>
      </c>
      <c r="G5" s="20">
        <f>DEFMABCDE_BOE!J38</f>
        <v>4068</v>
      </c>
      <c r="H5" s="20">
        <f t="shared" si="4"/>
        <v>-8.8495575221239076E-3</v>
      </c>
      <c r="I5" s="20">
        <f t="shared" si="5"/>
        <v>0.15801230552180898</v>
      </c>
      <c r="J5" s="20">
        <f>VLOOKUP($J$1,DEFMABCDE_BOE!$A$2:$L$38,5,0)</f>
        <v>4032</v>
      </c>
      <c r="K5" s="20">
        <f>VLOOKUP($J$1,DEFMABCDE_BOE!$A$2:$L$38,10,0)</f>
        <v>4068</v>
      </c>
      <c r="L5" s="20">
        <f t="shared" si="6"/>
        <v>-8.8495575221239076E-3</v>
      </c>
      <c r="M5" s="20">
        <f t="shared" si="7"/>
        <v>0.15801230552180898</v>
      </c>
      <c r="P5" s="64">
        <f>IF(J1=F1,1,"")</f>
        <v>1</v>
      </c>
      <c r="Q5" s="84"/>
      <c r="R5" s="83">
        <f>$P$5</f>
        <v>1</v>
      </c>
      <c r="S5" s="83">
        <f t="shared" ref="S5:U8" si="8">$P$5</f>
        <v>1</v>
      </c>
      <c r="T5" s="83">
        <f t="shared" si="8"/>
        <v>1</v>
      </c>
      <c r="U5" s="83">
        <f t="shared" si="8"/>
        <v>1</v>
      </c>
    </row>
    <row r="6" spans="1:21">
      <c r="A6" s="80" t="s">
        <v>58</v>
      </c>
      <c r="B6" s="81">
        <f>SUM(B3:B5)</f>
        <v>23301</v>
      </c>
      <c r="C6" s="20">
        <f>SUM(C3:C5)</f>
        <v>22591</v>
      </c>
      <c r="D6" s="20">
        <f t="shared" si="2"/>
        <v>3.142844495595587E-2</v>
      </c>
      <c r="E6" s="20">
        <f t="shared" si="3"/>
        <v>0.91315593525884708</v>
      </c>
      <c r="F6" s="20">
        <f>SUM(F3:F5)</f>
        <v>23301</v>
      </c>
      <c r="G6" s="20">
        <f>SUM(G3:G5)</f>
        <v>22591</v>
      </c>
      <c r="H6" s="20">
        <f t="shared" si="4"/>
        <v>3.142844495595587E-2</v>
      </c>
      <c r="I6" s="20">
        <f t="shared" si="5"/>
        <v>0.91315593525884708</v>
      </c>
      <c r="J6" s="20">
        <f>SUM(J3:J5)</f>
        <v>23301</v>
      </c>
      <c r="K6" s="20">
        <f>SUM(K3:K5)</f>
        <v>22591</v>
      </c>
      <c r="L6" s="20">
        <f t="shared" si="6"/>
        <v>3.142844495595587E-2</v>
      </c>
      <c r="M6" s="20">
        <f t="shared" si="7"/>
        <v>0.91315593525884708</v>
      </c>
      <c r="P6" s="84"/>
      <c r="Q6" s="84"/>
      <c r="R6" s="83">
        <f>$P$5</f>
        <v>1</v>
      </c>
      <c r="S6" s="83">
        <f t="shared" si="8"/>
        <v>1</v>
      </c>
      <c r="T6" s="83">
        <f t="shared" si="8"/>
        <v>1</v>
      </c>
      <c r="U6" s="83">
        <f t="shared" si="8"/>
        <v>1</v>
      </c>
    </row>
    <row r="7" spans="1:21">
      <c r="A7" s="80" t="s">
        <v>71</v>
      </c>
      <c r="B7" s="81">
        <f>VLOOKUP($B$1,DEFMABCDE_BOE!$A$2:$L$38,6,0)</f>
        <v>1402</v>
      </c>
      <c r="C7" s="20">
        <f>VLOOKUP($B$1,DEFMABCDE_BOE!$A$2:$L$38,11,0)</f>
        <v>1552</v>
      </c>
      <c r="D7" s="20">
        <f t="shared" si="2"/>
        <v>-9.6649484536082464E-2</v>
      </c>
      <c r="E7" s="20">
        <f t="shared" si="3"/>
        <v>5.4943762981541716E-2</v>
      </c>
      <c r="F7" s="20">
        <f>DEFMABCDE_BOE!F38</f>
        <v>1402</v>
      </c>
      <c r="G7" s="20">
        <f>DEFMABCDE_BOE!K38</f>
        <v>1552</v>
      </c>
      <c r="H7" s="20">
        <f t="shared" si="4"/>
        <v>-9.6649484536082464E-2</v>
      </c>
      <c r="I7" s="20">
        <f t="shared" si="5"/>
        <v>5.4943762981541716E-2</v>
      </c>
      <c r="J7" s="20">
        <f>VLOOKUP($J$1,DEFMABCDE_BOE!$A$2:$L$38,6,0)</f>
        <v>1402</v>
      </c>
      <c r="K7" s="20">
        <f>VLOOKUP($J$1,DEFMABCDE_BOE!$A$2:$L$38,11,0)</f>
        <v>1552</v>
      </c>
      <c r="L7" s="20">
        <f t="shared" si="6"/>
        <v>-9.6649484536082464E-2</v>
      </c>
      <c r="M7" s="20">
        <f t="shared" si="7"/>
        <v>5.4943762981541716E-2</v>
      </c>
      <c r="P7" s="84"/>
      <c r="Q7" s="84"/>
      <c r="R7" s="83">
        <f t="shared" ref="R7:R8" si="9">$P$5</f>
        <v>1</v>
      </c>
      <c r="S7" s="83">
        <f t="shared" si="8"/>
        <v>1</v>
      </c>
      <c r="T7" s="83">
        <f t="shared" si="8"/>
        <v>1</v>
      </c>
      <c r="U7" s="83">
        <f t="shared" si="8"/>
        <v>1</v>
      </c>
    </row>
    <row r="8" spans="1:21">
      <c r="A8" s="80" t="s">
        <v>72</v>
      </c>
      <c r="B8" s="81">
        <f>VLOOKUP($B$1,DEFMABCDE_BOE!$A$2:$L$38,7,0)</f>
        <v>814</v>
      </c>
      <c r="C8" s="20">
        <f>VLOOKUP($B$1,DEFMABCDE_BOE!$A$2:$L$38,12,0)</f>
        <v>819</v>
      </c>
      <c r="D8" s="20">
        <f t="shared" si="2"/>
        <v>-6.1050061050060833E-3</v>
      </c>
      <c r="E8" s="20">
        <f t="shared" si="3"/>
        <v>3.1900301759611241E-2</v>
      </c>
      <c r="F8" s="20">
        <f>DEFMABCDE_BOE!G38</f>
        <v>814</v>
      </c>
      <c r="G8" s="20">
        <f>DEFMABCDE_BOE!L38</f>
        <v>819</v>
      </c>
      <c r="H8" s="20">
        <f t="shared" si="4"/>
        <v>-6.1050061050060833E-3</v>
      </c>
      <c r="I8" s="20">
        <f t="shared" si="5"/>
        <v>3.1900301759611241E-2</v>
      </c>
      <c r="J8" s="20">
        <f>VLOOKUP($J$1,DEFMABCDE_BOE!$A$2:$L$38,7,0)</f>
        <v>814</v>
      </c>
      <c r="K8" s="20">
        <f>VLOOKUP($J$1,DEFMABCDE_BOE!$A$2:$L$38,12,0)</f>
        <v>819</v>
      </c>
      <c r="L8" s="20">
        <f t="shared" si="6"/>
        <v>-6.1050061050060833E-3</v>
      </c>
      <c r="M8" s="20">
        <f t="shared" si="7"/>
        <v>3.1900301759611241E-2</v>
      </c>
      <c r="P8" s="84"/>
      <c r="Q8" s="84"/>
      <c r="R8" s="83">
        <f t="shared" si="9"/>
        <v>1</v>
      </c>
      <c r="S8" s="83">
        <f t="shared" si="8"/>
        <v>1</v>
      </c>
      <c r="T8" s="83">
        <f t="shared" si="8"/>
        <v>1</v>
      </c>
      <c r="U8" s="83">
        <f t="shared" si="8"/>
        <v>1</v>
      </c>
    </row>
    <row r="9" spans="1:21">
      <c r="A9" s="80" t="s">
        <v>59</v>
      </c>
      <c r="B9" s="81">
        <f>SUM(B6:B8)</f>
        <v>25517</v>
      </c>
      <c r="C9" s="20">
        <f>SUM(C6:C8)</f>
        <v>24962</v>
      </c>
      <c r="D9" s="20">
        <f t="shared" si="2"/>
        <v>2.2233795368960863E-2</v>
      </c>
      <c r="E9" s="20">
        <f t="shared" si="3"/>
        <v>1</v>
      </c>
      <c r="F9" s="20">
        <f>SUM(F6:F8)</f>
        <v>25517</v>
      </c>
      <c r="G9" s="20">
        <f>SUM(G6:G8)</f>
        <v>24962</v>
      </c>
      <c r="H9" s="20">
        <f t="shared" si="4"/>
        <v>2.2233795368960863E-2</v>
      </c>
      <c r="I9" s="20">
        <f t="shared" si="5"/>
        <v>1</v>
      </c>
      <c r="J9" s="20">
        <f>SUM(J6:J8)</f>
        <v>25517</v>
      </c>
      <c r="K9" s="20">
        <f>SUM(K6:K8)</f>
        <v>24962</v>
      </c>
      <c r="L9" s="20">
        <f t="shared" si="6"/>
        <v>2.2233795368960863E-2</v>
      </c>
      <c r="M9" s="20">
        <f t="shared" si="7"/>
        <v>1</v>
      </c>
      <c r="P9" s="84"/>
      <c r="Q9" s="84"/>
      <c r="R9" s="85"/>
      <c r="S9" s="85"/>
      <c r="T9" s="85"/>
      <c r="U9" s="85"/>
    </row>
    <row r="10" spans="1:21">
      <c r="A10" s="80"/>
      <c r="P10" s="84"/>
      <c r="Q10" s="84"/>
      <c r="R10" s="64"/>
      <c r="S10" s="64"/>
      <c r="T10" s="64"/>
      <c r="U10" s="64"/>
    </row>
    <row r="11" spans="1:21">
      <c r="A11" s="20" t="s">
        <v>78</v>
      </c>
      <c r="E11" s="80" t="s">
        <v>1241</v>
      </c>
      <c r="G11" s="80" t="s">
        <v>1242</v>
      </c>
      <c r="H11" s="80" t="s">
        <v>1243</v>
      </c>
      <c r="I11" s="80" t="s">
        <v>1244</v>
      </c>
    </row>
    <row r="12" spans="1:21">
      <c r="B12" s="20" t="s">
        <v>75</v>
      </c>
      <c r="F12" s="20" t="s">
        <v>75</v>
      </c>
    </row>
    <row r="13" spans="1:21" ht="14.4">
      <c r="A13" s="20" t="str">
        <f>B1</f>
        <v>NORMANDIE</v>
      </c>
      <c r="B13" s="138">
        <f>B6/VLOOKUP(A13,DEFMABC!$1:$38,3,0)</f>
        <v>9.4623734512627469E-2</v>
      </c>
      <c r="E13" s="20">
        <f>(VLOOKUP($B$1,DEFMABC_BOE!$2:$38,51,0)+VLOOKUP($B$1,DEFMABC_BOE!$2:$38,50,0))/B6</f>
        <v>0.24878760568215957</v>
      </c>
      <c r="F13" s="20">
        <f>E13/B6</f>
        <v>1.0677121397457602E-5</v>
      </c>
      <c r="G13" s="20">
        <f>VLOOKUP($B$1,DEFMABC_BOE!$2:$38,46,0)/B6</f>
        <v>0.64902793871507658</v>
      </c>
      <c r="H13" s="81">
        <f>B6-G13*B6</f>
        <v>8178</v>
      </c>
      <c r="I13" s="20">
        <f>(VLOOKUP($B$1,DEFMABC_BOE!$2:$38,47,0)+VLOOKUP($B$1,DEFMABC_BOE!$2:$38,48,0)+VLOOKUP($B$1,DEFMABC_BOE!$2:$38,49,0))/B6</f>
        <v>0.40024033303291706</v>
      </c>
      <c r="L13" s="127">
        <f>G13</f>
        <v>0.64902793871507658</v>
      </c>
    </row>
    <row r="14" spans="1:21" ht="14.4">
      <c r="A14" s="20" t="str">
        <f>IF(J1=F1,A13,J1)</f>
        <v>NORMANDIE</v>
      </c>
      <c r="B14" s="138">
        <f>IF(A14=A13,B13,J6/VLOOKUP(A14,DEFMABC!$1:$38,3,0))</f>
        <v>9.4623734512627469E-2</v>
      </c>
      <c r="E14" s="20">
        <f>(VLOOKUP($A$14,DEFMABC_BOE!$2:$40,51,0)+VLOOKUP($A$14,DEFMABC_BOE!$2:$40,50,0))/J6</f>
        <v>0.24878760568215957</v>
      </c>
      <c r="F14" s="20">
        <f>E14/VLOOKUP(A14,DEFMABC_BOE!$1:$38,3,0)</f>
        <v>1.0677121397457602E-5</v>
      </c>
      <c r="G14" s="20">
        <f>VLOOKUP($A$14,DEFMABC_BOE!$2:$40,46,0)/J6</f>
        <v>0.64902793871507658</v>
      </c>
      <c r="H14" s="20">
        <f>J6-G14*J6</f>
        <v>8178</v>
      </c>
      <c r="I14" s="20">
        <f>(VLOOKUP($A$14,DEFMABC_BOE!$2:$40,48,0)+VLOOKUP($A$14,DEFMABC_BOE!$2:$40,47,0)+VLOOKUP($A$14,DEFMABC_BOE!$2:$40,49,0))/J6</f>
        <v>0.40024033303291706</v>
      </c>
      <c r="L14" s="127">
        <f>E13</f>
        <v>0.24878760568215957</v>
      </c>
    </row>
    <row r="15" spans="1:21" ht="14.4">
      <c r="A15" s="20" t="str">
        <f>F1</f>
        <v>NORMANDIE</v>
      </c>
      <c r="B15" s="138">
        <f>F6/VLOOKUP(A15,DEFMABC!$1:$38,3,0)</f>
        <v>9.4623734512627469E-2</v>
      </c>
      <c r="E15" s="20">
        <f>(VLOOKUP($A$15,DEFMABC_BOE!$2:$40,51,0)+VLOOKUP($A$15,DEFMABC_BOE!$2:$40,50,0))/F6</f>
        <v>0.24878760568215957</v>
      </c>
      <c r="F15" s="20">
        <f>E15/VLOOKUP(A15,DEFMABC_BOE!$1:$38,3,0)</f>
        <v>1.0677121397457602E-5</v>
      </c>
      <c r="G15" s="20">
        <f>VLOOKUP($A$15,DEFMABC_BOE!$2:$40,46,0)/F6</f>
        <v>0.64902793871507658</v>
      </c>
      <c r="H15" s="20">
        <f>F6-G15*F6</f>
        <v>8178</v>
      </c>
      <c r="I15" s="20">
        <f>(VLOOKUP($A$15,DEFMABC_BOE!$2:$40,47,0)+VLOOKUP($A$15,DEFMABC_BOE!$2:$40,48,0)+VLOOKUP($A$15,DEFMABC_BOE!$2:$40,49,0))/F6</f>
        <v>0.40024033303291706</v>
      </c>
      <c r="L15" s="127">
        <f>I13</f>
        <v>0.40024033303291706</v>
      </c>
    </row>
    <row r="16" spans="1:21">
      <c r="L16" s="128"/>
    </row>
    <row r="17" spans="1:23">
      <c r="A17" s="20" t="s">
        <v>79</v>
      </c>
      <c r="G17" s="80" t="s">
        <v>75</v>
      </c>
    </row>
    <row r="18" spans="1:23">
      <c r="B18" s="20" t="s">
        <v>80</v>
      </c>
      <c r="C18" s="20" t="s">
        <v>1246</v>
      </c>
      <c r="D18" s="20" t="s">
        <v>81</v>
      </c>
      <c r="E18" s="20" t="s">
        <v>82</v>
      </c>
      <c r="F18" s="20" t="s">
        <v>83</v>
      </c>
      <c r="G18" s="20" t="s">
        <v>80</v>
      </c>
      <c r="H18" s="20" t="s">
        <v>1246</v>
      </c>
      <c r="I18" s="20" t="s">
        <v>81</v>
      </c>
      <c r="J18" s="20" t="s">
        <v>82</v>
      </c>
      <c r="K18" s="20" t="s">
        <v>83</v>
      </c>
    </row>
    <row r="19" spans="1:23">
      <c r="A19" s="20" t="s">
        <v>1245</v>
      </c>
      <c r="B19" s="20">
        <f>VLOOKUP($B$1,DEFMABC_BOE!$2:$38,4,0)</f>
        <v>16409</v>
      </c>
      <c r="C19" s="20">
        <f>VLOOKUP($B$1,DEFMABC_BOE!$2:$38,7,0)</f>
        <v>1199</v>
      </c>
      <c r="D19" s="20">
        <f>VLOOKUP($B$1,DEFMABC_BOE!$2:$38,10,0)</f>
        <v>11339</v>
      </c>
      <c r="E19" s="20">
        <f>VLOOKUP($B$1,DEFMABC_BOE!$2:$38,18,0)</f>
        <v>12515</v>
      </c>
      <c r="F19" s="20">
        <f>VLOOKUP($B$1,DEFMABC_BOE!$2:$38,24,0)</f>
        <v>10301</v>
      </c>
      <c r="G19" s="20">
        <f>B19/$B$6</f>
        <v>0.70421870305995449</v>
      </c>
      <c r="H19" s="20">
        <f t="shared" ref="H19:K19" si="10">C19/$B$6</f>
        <v>5.1457019012059568E-2</v>
      </c>
      <c r="I19" s="20">
        <f t="shared" si="10"/>
        <v>0.48663147504398951</v>
      </c>
      <c r="J19" s="20">
        <f t="shared" si="10"/>
        <v>0.53710141195656835</v>
      </c>
      <c r="K19" s="20">
        <f t="shared" si="10"/>
        <v>0.44208403072829494</v>
      </c>
    </row>
    <row r="20" spans="1:23">
      <c r="A20" s="20" t="str">
        <f xml:space="preserve"> IF($A$1="Normandie","Ensemble des demandeurs d'emploi  de la "&amp;$A$1,"Ensemble des demandeurs d'emploi  du "&amp;$A$1)</f>
        <v>Ensemble des demandeurs d'emploi  de la Normandie</v>
      </c>
      <c r="B20" s="20">
        <f>VLOOKUP($B$1,DEFMABC!$2:$38,4,0)</f>
        <v>125923</v>
      </c>
      <c r="C20" s="20">
        <f>VLOOKUP($B$1,DEFMABC!$2:$38,7,0)</f>
        <v>44573</v>
      </c>
      <c r="D20" s="20">
        <f>VLOOKUP($B$1,DEFMABC!$2:$38,10,0)</f>
        <v>63025</v>
      </c>
      <c r="E20" s="20">
        <f>VLOOKUP($B$1,DEFMABC!$2:$38,18,0)</f>
        <v>107786</v>
      </c>
      <c r="F20" s="20">
        <f>VLOOKUP($B$1,DEFMABC!$2:$38,24,0)</f>
        <v>85663</v>
      </c>
      <c r="G20" s="20">
        <f>B20/VLOOKUP($B$1,DEFMABC!$2:$38,3,0)</f>
        <v>0.51136451315538334</v>
      </c>
      <c r="H20" s="20">
        <f>C20/VLOOKUP($B$1,DEFMABC!$2:$38,3,0)</f>
        <v>0.18100784165620978</v>
      </c>
      <c r="I20" s="20">
        <f>D20/VLOOKUP($B$1,DEFMABC!$2:$38,3,0)</f>
        <v>0.25594012564518026</v>
      </c>
      <c r="J20" s="20">
        <f>E20/VLOOKUP($B$1,DEFMABC!$2:$38,3,0)</f>
        <v>0.43771142217836417</v>
      </c>
      <c r="K20" s="20">
        <f>F20/VLOOKUP($B$1,DEFMABC!$2:$38,3,0)</f>
        <v>0.34787146343741498</v>
      </c>
    </row>
    <row r="22" spans="1:23">
      <c r="A22" s="20" t="s">
        <v>85</v>
      </c>
    </row>
    <row r="23" spans="1:23">
      <c r="B23" s="20" t="s">
        <v>3</v>
      </c>
      <c r="C23" s="20" t="s">
        <v>2</v>
      </c>
      <c r="D23" s="20" t="s">
        <v>86</v>
      </c>
      <c r="E23" s="20" t="s">
        <v>87</v>
      </c>
      <c r="F23" s="20" t="s">
        <v>88</v>
      </c>
      <c r="G23" s="20" t="s">
        <v>89</v>
      </c>
      <c r="H23" s="20" t="s">
        <v>90</v>
      </c>
      <c r="I23" s="20" t="s">
        <v>91</v>
      </c>
      <c r="J23" s="20" t="s">
        <v>1246</v>
      </c>
      <c r="K23" s="20" t="s">
        <v>0</v>
      </c>
      <c r="L23" s="20" t="s">
        <v>81</v>
      </c>
      <c r="M23" s="20" t="s">
        <v>92</v>
      </c>
      <c r="N23" s="20" t="s">
        <v>93</v>
      </c>
      <c r="O23" s="20" t="s">
        <v>94</v>
      </c>
      <c r="P23" s="20" t="s">
        <v>95</v>
      </c>
      <c r="Q23" s="20" t="s">
        <v>96</v>
      </c>
      <c r="R23" s="20" t="s">
        <v>97</v>
      </c>
      <c r="S23" s="20" t="s">
        <v>98</v>
      </c>
      <c r="T23" s="20" t="s">
        <v>99</v>
      </c>
      <c r="U23" s="20" t="s">
        <v>100</v>
      </c>
      <c r="V23" s="20" t="s">
        <v>101</v>
      </c>
      <c r="W23" s="20" t="s">
        <v>102</v>
      </c>
    </row>
    <row r="24" spans="1:23">
      <c r="A24" s="20" t="s">
        <v>1245</v>
      </c>
      <c r="B24" s="20">
        <f>VLOOKUP($B$1,DEFMABC_BOE!$2:$38,5,0)</f>
        <v>11441</v>
      </c>
      <c r="C24" s="20">
        <f>VLOOKUP($B$1,DEFMABC_BOE!$2:$38,6,0)</f>
        <v>11860</v>
      </c>
      <c r="D24" s="20">
        <f>VLOOKUP($B$1,DEFMABC_BOE!$2:$38,11,0)</f>
        <v>3854</v>
      </c>
      <c r="E24" s="20">
        <f>VLOOKUP($B$1,DEFMABC_BOE!$2:$38,12,0)</f>
        <v>2757</v>
      </c>
      <c r="F24" s="20">
        <f>VLOOKUP($B$1,DEFMABC_BOE!$2:$38,13,0)</f>
        <v>4175</v>
      </c>
      <c r="G24" s="20">
        <f>VLOOKUP($B$1,DEFMABC_BOE!$2:$38,14,0)</f>
        <v>4927</v>
      </c>
      <c r="H24" s="20">
        <f>VLOOKUP($B$1,DEFMABC_BOE!$2:$38,15,0)</f>
        <v>2328</v>
      </c>
      <c r="I24" s="20">
        <f>VLOOKUP($B$1,DEFMABC_BOE!$2:$38,16,0)</f>
        <v>5260</v>
      </c>
      <c r="J24" s="20">
        <f>VLOOKUP($B$1,DEFMABC_BOE!$2:$38,7,0)</f>
        <v>1199</v>
      </c>
      <c r="K24" s="20">
        <f>VLOOKUP($B$1,DEFMABC_BOE!$2:$38,8,0)+VLOOKUP($B$1,DEFMABC_BOE!$2:$38,9,0)</f>
        <v>10763</v>
      </c>
      <c r="L24" s="20">
        <f>VLOOKUP($B$1,DEFMABC_BOE!$2:$38,10,0)</f>
        <v>11339</v>
      </c>
      <c r="M24" s="20">
        <f>VLOOKUP($B$1,DEFMABC_BOE!$2:$38,26,0)+VLOOKUP($B$1,DEFMABC_BOE!$2:$38,25,0)</f>
        <v>4938</v>
      </c>
      <c r="N24" s="20">
        <f>VLOOKUP($B$1,DEFMABC_BOE!$2:$38,24,0)</f>
        <v>10301</v>
      </c>
      <c r="O24" s="20">
        <f>VLOOKUP($B$1,DEFMABC_BOE!$2:$38,23,0)</f>
        <v>4549</v>
      </c>
      <c r="P24" s="20">
        <f>VLOOKUP($B$1,DEFMABC_BOE!$2:$38,22,0)+VLOOKUP($B$1,DEFMABC_BOE!$2:$38,21,0)</f>
        <v>3502</v>
      </c>
      <c r="Q24" s="20">
        <f>VLOOKUP($B$1,DEFMABC_BOE!$2:$38,27,0)</f>
        <v>16513</v>
      </c>
      <c r="R24" s="20">
        <f>VLOOKUP($B$1,DEFMABC_BOE!$2:$38,42,0)</f>
        <v>1116</v>
      </c>
      <c r="S24" s="20">
        <f>VLOOKUP($B$1,DEFMABC_BOE!$2:$38,43,0)</f>
        <v>10759</v>
      </c>
      <c r="T24" s="20">
        <f>VLOOKUP($B$1,DEFMABC_BOE!$2:$38,44,0)</f>
        <v>6156</v>
      </c>
      <c r="U24" s="20">
        <f>VLOOKUP($B$1,DEFMABC_BOE!$2:$38,45,0)</f>
        <v>575</v>
      </c>
      <c r="V24" s="20">
        <f>VLOOKUP($B$1,DEFMABC_BOE!$2:$38,20,0)</f>
        <v>23301</v>
      </c>
      <c r="W24" s="20">
        <f>B6-V24</f>
        <v>0</v>
      </c>
    </row>
    <row r="25" spans="1:23">
      <c r="A25" s="20" t="str">
        <f xml:space="preserve"> IF($A$1="Normandie","Ensemble des demandeurs d'emploi  de la "&amp;$A$1,"Ensemble des demandeurs d'emploi  du "&amp;$A$1)</f>
        <v>Ensemble des demandeurs d'emploi  de la Normandie</v>
      </c>
      <c r="B25" s="20">
        <f>VLOOKUP($B$1,DEFMABC!$2:$38,5,0)</f>
        <v>117153</v>
      </c>
      <c r="C25" s="20">
        <f>VLOOKUP($B$1,DEFMABC!$2:$38,6,0)</f>
        <v>129096</v>
      </c>
      <c r="D25" s="20">
        <f>VLOOKUP($B$1,DEFMABC!$2:$38,11,0)</f>
        <v>60793</v>
      </c>
      <c r="E25" s="20">
        <f>VLOOKUP($B$1,DEFMABC!$2:$38,12,0)</f>
        <v>32039</v>
      </c>
      <c r="F25" s="20">
        <f>VLOOKUP($B$1,DEFMABC!$2:$38,13,0)</f>
        <v>45631</v>
      </c>
      <c r="G25" s="20">
        <f>VLOOKUP($B$1,DEFMABC!$2:$38,14,0)</f>
        <v>45981</v>
      </c>
      <c r="H25" s="20">
        <f>VLOOKUP($B$1,DEFMABC!$2:$38,15,0)</f>
        <v>19873</v>
      </c>
      <c r="I25" s="20">
        <f>VLOOKUP($B$1,DEFMABC!$2:$38,16,0)</f>
        <v>41932</v>
      </c>
      <c r="J25" s="20">
        <f>VLOOKUP($B$1,DEFMABC!$2:$38,7,0)</f>
        <v>44573</v>
      </c>
      <c r="K25" s="20">
        <f>VLOOKUP($B$1,DEFMABC!$2:$38,8,0)+VLOOKUP($B$1,DEFMABC!$2:$38,9,0)</f>
        <v>138651</v>
      </c>
      <c r="L25" s="20">
        <f>VLOOKUP($B$1,DEFMABC!$2:$38,10,0)</f>
        <v>63025</v>
      </c>
      <c r="M25" s="20">
        <f>VLOOKUP($B$1,DEFMABC!$2:$38,25,0)+VLOOKUP($B$1,DEFMABC!$2:$38,26,0)</f>
        <v>39033</v>
      </c>
      <c r="N25" s="20">
        <f>VLOOKUP($B$1,DEFMABC!$2:$38,24,0)</f>
        <v>85663</v>
      </c>
      <c r="O25" s="20">
        <f>VLOOKUP($B$1,DEFMABC!$2:$38,23,0)</f>
        <v>58221</v>
      </c>
      <c r="P25" s="20">
        <f>VLOOKUP($B$1,DEFMABC!$2:$38,22,0)+VLOOKUP($B$1,DEFMABC!$2:$38,21,0)</f>
        <v>63175</v>
      </c>
      <c r="Q25" s="20">
        <f>VLOOKUP($B$1,DEFMABC!$2:$38,27,0)</f>
        <v>141475</v>
      </c>
      <c r="R25" s="20">
        <f>VLOOKUP($B$1,DEFMABC!$2:$38,42,0)</f>
        <v>47271</v>
      </c>
      <c r="S25" s="20">
        <f>VLOOKUP($B$1,DEFMABC!$2:$38,43,0)</f>
        <v>128016</v>
      </c>
      <c r="T25" s="20">
        <f>VLOOKUP($B$1,DEFMABC!$2:$38,44,0)</f>
        <v>54329</v>
      </c>
      <c r="U25" s="20">
        <f>VLOOKUP($B$1,DEFMABC!$2:$38,45,0)</f>
        <v>5443</v>
      </c>
      <c r="V25" s="20">
        <f>VLOOKUP($B$1,DEFMABC!$2:$38,20,0)</f>
        <v>23301</v>
      </c>
      <c r="W25" s="20">
        <f>VLOOKUP($A$13,DEFMABC!$1:$38,3,0)-V25</f>
        <v>222948</v>
      </c>
    </row>
    <row r="27" spans="1:23">
      <c r="A27" s="20" t="s">
        <v>84</v>
      </c>
    </row>
    <row r="28" spans="1:23">
      <c r="B28" s="20" t="s">
        <v>3</v>
      </c>
      <c r="C28" s="20" t="s">
        <v>2</v>
      </c>
      <c r="D28" s="20" t="s">
        <v>86</v>
      </c>
      <c r="E28" s="20" t="s">
        <v>87</v>
      </c>
      <c r="F28" s="20" t="s">
        <v>88</v>
      </c>
      <c r="G28" s="20" t="s">
        <v>89</v>
      </c>
      <c r="H28" s="20" t="s">
        <v>90</v>
      </c>
      <c r="I28" s="20" t="s">
        <v>91</v>
      </c>
      <c r="J28" s="20" t="s">
        <v>1246</v>
      </c>
      <c r="K28" s="20" t="s">
        <v>0</v>
      </c>
      <c r="L28" s="20" t="s">
        <v>81</v>
      </c>
      <c r="M28" s="20" t="s">
        <v>92</v>
      </c>
      <c r="N28" s="20" t="s">
        <v>93</v>
      </c>
      <c r="O28" s="20" t="s">
        <v>94</v>
      </c>
      <c r="P28" s="20" t="s">
        <v>95</v>
      </c>
      <c r="Q28" s="20" t="s">
        <v>96</v>
      </c>
      <c r="R28" s="20" t="s">
        <v>97</v>
      </c>
      <c r="S28" s="20" t="s">
        <v>98</v>
      </c>
      <c r="T28" s="20" t="s">
        <v>99</v>
      </c>
      <c r="U28" s="20" t="s">
        <v>100</v>
      </c>
      <c r="V28" s="20" t="s">
        <v>101</v>
      </c>
      <c r="W28" s="20" t="s">
        <v>102</v>
      </c>
    </row>
    <row r="29" spans="1:23">
      <c r="A29" s="80" t="s">
        <v>1245</v>
      </c>
      <c r="B29" s="82">
        <f>ROUND(B24/$B$6,2)</f>
        <v>0.49</v>
      </c>
      <c r="C29" s="82">
        <f>ROUND(C24/$B$6,2)</f>
        <v>0.51</v>
      </c>
      <c r="D29" s="20">
        <f t="shared" ref="D29:W29" si="11">D24/$B$6</f>
        <v>0.16540062658255011</v>
      </c>
      <c r="E29" s="20">
        <f t="shared" si="11"/>
        <v>0.11832110209862237</v>
      </c>
      <c r="F29" s="20">
        <f t="shared" si="11"/>
        <v>0.17917685936225913</v>
      </c>
      <c r="G29" s="20">
        <f t="shared" si="11"/>
        <v>0.21145015235397621</v>
      </c>
      <c r="H29" s="20">
        <f t="shared" si="11"/>
        <v>9.9909875112656116E-2</v>
      </c>
      <c r="I29" s="20">
        <f t="shared" si="11"/>
        <v>0.22574138448993605</v>
      </c>
      <c r="J29" s="20">
        <f t="shared" si="11"/>
        <v>5.1457019012059568E-2</v>
      </c>
      <c r="K29" s="20">
        <f t="shared" si="11"/>
        <v>0.46191150594395092</v>
      </c>
      <c r="L29" s="20">
        <f t="shared" si="11"/>
        <v>0.48663147504398951</v>
      </c>
      <c r="M29" s="20">
        <f t="shared" si="11"/>
        <v>0.21192223509720612</v>
      </c>
      <c r="N29" s="20">
        <f t="shared" si="11"/>
        <v>0.44208403072829494</v>
      </c>
      <c r="O29" s="20">
        <f t="shared" si="11"/>
        <v>0.19522767263207588</v>
      </c>
      <c r="P29" s="20">
        <f t="shared" si="11"/>
        <v>0.15029397879919318</v>
      </c>
      <c r="Q29" s="20">
        <f t="shared" si="11"/>
        <v>0.70868203081412817</v>
      </c>
      <c r="R29" s="20">
        <f t="shared" si="11"/>
        <v>4.7894940131324837E-2</v>
      </c>
      <c r="S29" s="20">
        <f t="shared" si="11"/>
        <v>0.46173983949186731</v>
      </c>
      <c r="T29" s="20">
        <f t="shared" si="11"/>
        <v>0.26419466975666278</v>
      </c>
      <c r="U29" s="20">
        <f t="shared" si="11"/>
        <v>2.4677052487017726E-2</v>
      </c>
      <c r="V29" s="20">
        <f t="shared" si="11"/>
        <v>1</v>
      </c>
      <c r="W29" s="20">
        <f t="shared" si="11"/>
        <v>0</v>
      </c>
    </row>
    <row r="30" spans="1:23">
      <c r="A30" s="20" t="str">
        <f xml:space="preserve"> IF($A$1="Normandie","Ensemble des demandeurs d'emploi  de la "&amp;$A$1,"Ensemble des demandeurs d'emploi  du "&amp;$A$1)</f>
        <v>Ensemble des demandeurs d'emploi  de la Normandie</v>
      </c>
      <c r="B30" s="82">
        <f>ROUND(B25/VLOOKUP($A$13,DEFMABC!$1:$38,3,0),2)</f>
        <v>0.48</v>
      </c>
      <c r="C30" s="82">
        <f>ROUND(C25/VLOOKUP($A$13,DEFMABC!$1:$38,3,0),2)</f>
        <v>0.52</v>
      </c>
      <c r="D30" s="20">
        <f>D25/VLOOKUP($A$13,DEFMABC!$1:$38,3,0)</f>
        <v>0.24687612944621096</v>
      </c>
      <c r="E30" s="20">
        <f>E25/VLOOKUP($A$13,DEFMABC!$1:$38,3,0)</f>
        <v>0.13010814257113734</v>
      </c>
      <c r="F30" s="20">
        <f>F25/VLOOKUP($A$13,DEFMABC!$1:$38,3,0)</f>
        <v>0.18530430580428753</v>
      </c>
      <c r="G30" s="20">
        <f>G25/VLOOKUP($A$13,DEFMABC!$1:$38,3,0)</f>
        <v>0.18672563137312231</v>
      </c>
      <c r="H30" s="20">
        <f>H25/VLOOKUP($A$13,DEFMABC!$1:$38,3,0)</f>
        <v>8.0702865798439785E-2</v>
      </c>
      <c r="I30" s="20">
        <f>I25/VLOOKUP($A$13,DEFMABC!$1:$38,3,0)</f>
        <v>0.17028292500680206</v>
      </c>
      <c r="J30" s="20">
        <f>J25/VLOOKUP($A$13,DEFMABC!$1:$38,3,0)</f>
        <v>0.18100784165620978</v>
      </c>
      <c r="K30" s="20">
        <f>K25/VLOOKUP($A$13,DEFMABC!$1:$38,3,0)</f>
        <v>0.56305203269860993</v>
      </c>
      <c r="L30" s="20">
        <f>L25/VLOOKUP($A$13,DEFMABC!$1:$38,3,0)</f>
        <v>0.25594012564518026</v>
      </c>
      <c r="M30" s="20">
        <f>M25/VLOOKUP($A$13,DEFMABC!$1:$38,3,0)</f>
        <v>0.15851028836665326</v>
      </c>
      <c r="N30" s="20">
        <f>N25/VLOOKUP($A$13,DEFMABC!$1:$38,3,0)</f>
        <v>0.34787146343741498</v>
      </c>
      <c r="O30" s="20">
        <f>O25/VLOOKUP($A$13,DEFMABC!$1:$38,3,0)</f>
        <v>0.23643141698037354</v>
      </c>
      <c r="P30" s="20">
        <f>P25/VLOOKUP($A$13,DEFMABC!$1:$38,3,0)</f>
        <v>0.25654926517468091</v>
      </c>
      <c r="Q30" s="20">
        <f>Q25/VLOOKUP($A$13,DEFMABC!$1:$38,3,0)</f>
        <v>0.5745200995740084</v>
      </c>
      <c r="R30" s="20">
        <f>R25/VLOOKUP($A$13,DEFMABC!$1:$38,3,0)</f>
        <v>0.19196423132682772</v>
      </c>
      <c r="S30" s="20">
        <f>S25/VLOOKUP($A$13,DEFMABC!$1:$38,3,0)</f>
        <v>0.51986404005701548</v>
      </c>
      <c r="T30" s="20">
        <f>T25/VLOOKUP($A$13,DEFMABC!$1:$38,3,0)</f>
        <v>0.22062627665493059</v>
      </c>
      <c r="U30" s="20">
        <f>U25/VLOOKUP($A$13,DEFMABC!$1:$38,3,0)</f>
        <v>2.2103643060479433E-2</v>
      </c>
      <c r="V30" s="20">
        <f>V25/VLOOKUP($A$13,DEFMABC!$1:$38,3,0)</f>
        <v>9.4623734512627469E-2</v>
      </c>
      <c r="W30" s="20">
        <f>W25/VLOOKUP($A$13,DEFMABC!$1:$38,3,0)</f>
        <v>0.90537626548737249</v>
      </c>
    </row>
    <row r="32" spans="1:23">
      <c r="B32" s="20" t="s">
        <v>77</v>
      </c>
      <c r="C32" s="20" t="s">
        <v>74</v>
      </c>
      <c r="D32" s="20" t="str">
        <f>J1</f>
        <v>NORMANDIE</v>
      </c>
      <c r="F32" s="80" t="s">
        <v>1249</v>
      </c>
    </row>
    <row r="33" spans="1:6">
      <c r="A33" s="20" t="s">
        <v>103</v>
      </c>
      <c r="B33" s="81">
        <f>VLOOKUP($A$13,Entree!$A$1:E38,3,0)</f>
        <v>4999</v>
      </c>
      <c r="C33" s="86">
        <f>(B33/VLOOKUP($A$13,Entree!$A$1:$E$38,4,0))-1</f>
        <v>0.18431651267472171</v>
      </c>
      <c r="D33" s="81">
        <f>VLOOKUP($D$32,Entree!$A$1:G38,3,0)</f>
        <v>4999</v>
      </c>
      <c r="E33" s="86">
        <f>(D33/VLOOKUP($D$32,Entree!$A$1:$E$38,4,0))-1</f>
        <v>0.18431651267472171</v>
      </c>
      <c r="F33" s="20" t="str">
        <f>"des bénéficiaires de l'OE de "&amp;N1</f>
        <v>des bénéficiaires de l'OE de la Normandie</v>
      </c>
    </row>
    <row r="34" spans="1:6">
      <c r="B34" s="81"/>
      <c r="D34" s="81"/>
    </row>
    <row r="35" spans="1:6">
      <c r="A35" s="20" t="s">
        <v>104</v>
      </c>
      <c r="B35" s="81">
        <f>VLOOKUP($A$13,Sortie!$A$1:E40,3,0)</f>
        <v>5240</v>
      </c>
      <c r="C35" s="86">
        <f>(B35/VLOOKUP($A$13,Sortie!$A$1:$E$38,4,0))-1</f>
        <v>-3.0527289546716019E-2</v>
      </c>
      <c r="D35" s="81">
        <f>VLOOKUP($D$32,Sortie!$A$1:G40,3,0)</f>
        <v>5240</v>
      </c>
      <c r="E35" s="86">
        <f>(D35/VLOOKUP($D$32,Sortie!$A$1:$E$38,4,0))-1</f>
        <v>-3.0527289546716019E-2</v>
      </c>
    </row>
    <row r="37" spans="1:6">
      <c r="A37" s="20" t="s">
        <v>105</v>
      </c>
      <c r="D37" s="20" t="s">
        <v>75</v>
      </c>
    </row>
    <row r="38" spans="1:6">
      <c r="B38" s="20" t="s">
        <v>163</v>
      </c>
      <c r="C38" s="20" t="s">
        <v>77</v>
      </c>
      <c r="D38" s="80" t="s">
        <v>1245</v>
      </c>
      <c r="E38" s="20" t="str">
        <f xml:space="preserve"> IF($A$1="Normandie","Ensemble des demandeurs d'emploi  de la "&amp;$A$1,"Ensemble des demandeurs d'emploi  du "&amp;$A$1)</f>
        <v>Ensemble des demandeurs d'emploi  de la Normandie</v>
      </c>
    </row>
    <row r="39" spans="1:6">
      <c r="A39" s="20" t="s">
        <v>149</v>
      </c>
      <c r="B39" s="20">
        <f>VLOOKUP($A$13,DEFMABC_BOE!$1:$38,F39,0)</f>
        <v>1421</v>
      </c>
      <c r="C39" s="20">
        <f>VLOOKUP($A$13,DEFMABC!$1:$38,F39,0)</f>
        <v>10226</v>
      </c>
      <c r="D39" s="20">
        <f t="shared" ref="D39:D52" si="12">B39/$B$53</f>
        <v>6.145662139953291E-2</v>
      </c>
      <c r="E39" s="20">
        <f t="shared" ref="E39:E52" si="13">C39/$C$53</f>
        <v>4.2015045873067397E-2</v>
      </c>
      <c r="F39" s="20">
        <v>28</v>
      </c>
    </row>
    <row r="40" spans="1:6">
      <c r="A40" s="20" t="s">
        <v>150</v>
      </c>
      <c r="B40" s="20">
        <f>VLOOKUP($A$13,DEFMABC_BOE!$1:$38,F40,0)</f>
        <v>204</v>
      </c>
      <c r="C40" s="20">
        <f>VLOOKUP($A$13,DEFMABC!$1:$38,F40,0)</f>
        <v>1683</v>
      </c>
      <c r="D40" s="20">
        <f t="shared" si="12"/>
        <v>8.8227661966957874E-3</v>
      </c>
      <c r="E40" s="20">
        <f t="shared" si="13"/>
        <v>6.9148564643430888E-3</v>
      </c>
      <c r="F40" s="20">
        <v>29</v>
      </c>
    </row>
    <row r="41" spans="1:6">
      <c r="A41" s="20" t="s">
        <v>151</v>
      </c>
      <c r="B41" s="20">
        <f>VLOOKUP($A$13,DEFMABC_BOE!$1:$38,F41,0)</f>
        <v>112</v>
      </c>
      <c r="C41" s="20">
        <f>VLOOKUP($A$13,DEFMABC!$1:$38,F41,0)</f>
        <v>2847</v>
      </c>
      <c r="D41" s="20">
        <f t="shared" si="12"/>
        <v>4.8438716374016085E-3</v>
      </c>
      <c r="E41" s="20">
        <f t="shared" si="13"/>
        <v>1.169732403682993E-2</v>
      </c>
      <c r="F41" s="20">
        <v>30</v>
      </c>
    </row>
    <row r="42" spans="1:6">
      <c r="A42" s="20" t="s">
        <v>152</v>
      </c>
      <c r="B42" s="20">
        <f>VLOOKUP($A$13,DEFMABC_BOE!$1:$38,F42,0)</f>
        <v>2732</v>
      </c>
      <c r="C42" s="20">
        <f>VLOOKUP($A$13,DEFMABC!$1:$38,F42,0)</f>
        <v>34477</v>
      </c>
      <c r="D42" s="20">
        <f t="shared" si="12"/>
        <v>0.11815586886947496</v>
      </c>
      <c r="E42" s="20">
        <f t="shared" si="13"/>
        <v>0.14165389561566052</v>
      </c>
      <c r="F42" s="20">
        <v>31</v>
      </c>
    </row>
    <row r="43" spans="1:6">
      <c r="A43" s="20" t="s">
        <v>153</v>
      </c>
      <c r="B43" s="20">
        <f>VLOOKUP($A$13,DEFMABC_BOE!$1:$38,F43,0)</f>
        <v>291</v>
      </c>
      <c r="C43" s="20">
        <f>VLOOKUP($A$13,DEFMABC!$1:$38,F43,0)</f>
        <v>4421</v>
      </c>
      <c r="D43" s="20">
        <f t="shared" si="12"/>
        <v>1.2585416486463108E-2</v>
      </c>
      <c r="E43" s="20">
        <f t="shared" si="13"/>
        <v>1.8164337747392036E-2</v>
      </c>
      <c r="F43" s="20">
        <v>32</v>
      </c>
    </row>
    <row r="44" spans="1:6">
      <c r="A44" s="20" t="s">
        <v>154</v>
      </c>
      <c r="B44" s="20">
        <f>VLOOKUP($A$13,DEFMABC_BOE!$1:$38,F44,0)</f>
        <v>1110</v>
      </c>
      <c r="C44" s="20">
        <f>VLOOKUP($A$13,DEFMABC!$1:$38,F44,0)</f>
        <v>17619</v>
      </c>
      <c r="D44" s="20">
        <f t="shared" si="12"/>
        <v>4.8006227834962376E-2</v>
      </c>
      <c r="E44" s="20">
        <f t="shared" si="13"/>
        <v>7.239028879694645E-2</v>
      </c>
      <c r="F44" s="20">
        <v>33</v>
      </c>
    </row>
    <row r="45" spans="1:6">
      <c r="A45" s="20" t="s">
        <v>155</v>
      </c>
      <c r="B45" s="20">
        <f>VLOOKUP($A$13,DEFMABC_BOE!$1:$38,F45,0)</f>
        <v>1431</v>
      </c>
      <c r="C45" s="20">
        <f>VLOOKUP($A$13,DEFMABC!$1:$38,F45,0)</f>
        <v>18899</v>
      </c>
      <c r="D45" s="20">
        <f t="shared" si="12"/>
        <v>6.188910993858663E-2</v>
      </c>
      <c r="E45" s="20">
        <f t="shared" si="13"/>
        <v>7.7649359667035081E-2</v>
      </c>
      <c r="F45" s="20">
        <v>34</v>
      </c>
    </row>
    <row r="46" spans="1:6">
      <c r="A46" s="20" t="s">
        <v>156</v>
      </c>
      <c r="B46" s="20">
        <f>VLOOKUP($A$13,DEFMABC_BOE!$1:$38,F46,0)</f>
        <v>1904</v>
      </c>
      <c r="C46" s="20">
        <f>VLOOKUP($A$13,DEFMABC!$1:$38,F46,0)</f>
        <v>24174</v>
      </c>
      <c r="D46" s="20">
        <f t="shared" si="12"/>
        <v>8.2345817835827353E-2</v>
      </c>
      <c r="E46" s="20">
        <f t="shared" si="13"/>
        <v>9.9322483760564365E-2</v>
      </c>
      <c r="F46" s="20">
        <v>35</v>
      </c>
    </row>
    <row r="47" spans="1:6">
      <c r="A47" s="20" t="s">
        <v>157</v>
      </c>
      <c r="B47" s="20">
        <f>VLOOKUP($A$13,DEFMABC_BOE!$1:$38,F47,0)</f>
        <v>1172</v>
      </c>
      <c r="C47" s="20">
        <f>VLOOKUP($A$13,DEFMABC!$1:$38,F47,0)</f>
        <v>9640</v>
      </c>
      <c r="D47" s="20">
        <f t="shared" si="12"/>
        <v>5.0687656777095406E-2</v>
      </c>
      <c r="E47" s="20">
        <f t="shared" si="13"/>
        <v>3.9607377490354943E-2</v>
      </c>
      <c r="F47" s="20">
        <v>36</v>
      </c>
    </row>
    <row r="48" spans="1:6">
      <c r="A48" s="20" t="s">
        <v>158</v>
      </c>
      <c r="B48" s="20">
        <f>VLOOKUP($A$13,DEFMABC_BOE!$1:$38,F48,0)</f>
        <v>461</v>
      </c>
      <c r="C48" s="20">
        <f>VLOOKUP($A$13,DEFMABC!$1:$38,F48,0)</f>
        <v>7427</v>
      </c>
      <c r="D48" s="20">
        <f t="shared" si="12"/>
        <v>1.9937721650376265E-2</v>
      </c>
      <c r="E48" s="20">
        <f t="shared" si="13"/>
        <v>3.0514936993865788E-2</v>
      </c>
      <c r="F48" s="20">
        <v>37</v>
      </c>
    </row>
    <row r="49" spans="1:6">
      <c r="A49" s="20" t="s">
        <v>159</v>
      </c>
      <c r="B49" s="20">
        <f>VLOOKUP($A$13,DEFMABC_BOE!$1:$38,F49,0)</f>
        <v>5553</v>
      </c>
      <c r="C49" s="20">
        <f>VLOOKUP($A$13,DEFMABC!$1:$38,F49,0)</f>
        <v>53686</v>
      </c>
      <c r="D49" s="20">
        <f t="shared" si="12"/>
        <v>0.240160885736528</v>
      </c>
      <c r="E49" s="20">
        <f t="shared" si="13"/>
        <v>0.2205769365090452</v>
      </c>
      <c r="F49" s="20">
        <v>38</v>
      </c>
    </row>
    <row r="50" spans="1:6">
      <c r="A50" s="20" t="s">
        <v>160</v>
      </c>
      <c r="B50" s="20">
        <f>VLOOKUP($A$13,DEFMABC_BOE!$1:$38,F50,0)</f>
        <v>124</v>
      </c>
      <c r="C50" s="20">
        <f>VLOOKUP($A$13,DEFMABC!$1:$38,F50,0)</f>
        <v>4359</v>
      </c>
      <c r="D50" s="20">
        <f t="shared" si="12"/>
        <v>5.362857884266067E-3</v>
      </c>
      <c r="E50" s="20">
        <f t="shared" si="13"/>
        <v>1.7909601502122119E-2</v>
      </c>
      <c r="F50" s="20">
        <v>39</v>
      </c>
    </row>
    <row r="51" spans="1:6">
      <c r="A51" s="20" t="s">
        <v>161</v>
      </c>
      <c r="B51" s="20">
        <f>VLOOKUP($A$13,DEFMABC_BOE!$1:$38,F51,0)</f>
        <v>4238</v>
      </c>
      <c r="C51" s="20">
        <f>VLOOKUP($A$13,DEFMABC!$1:$38,F51,0)</f>
        <v>28839</v>
      </c>
      <c r="D51" s="20">
        <f t="shared" si="12"/>
        <v>0.18328864285096444</v>
      </c>
      <c r="E51" s="20">
        <f t="shared" si="13"/>
        <v>0.11848933189256704</v>
      </c>
      <c r="F51" s="20">
        <v>40</v>
      </c>
    </row>
    <row r="52" spans="1:6">
      <c r="A52" s="20" t="s">
        <v>162</v>
      </c>
      <c r="B52" s="20">
        <f>VLOOKUP($A$13,DEFMABC_BOE!$1:$38,F52,0)</f>
        <v>2369</v>
      </c>
      <c r="C52" s="20">
        <f>VLOOKUP($A$13,DEFMABC!$1:$38,F52,0)</f>
        <v>25092</v>
      </c>
      <c r="D52" s="20">
        <f t="shared" si="12"/>
        <v>0.1024565349018251</v>
      </c>
      <c r="E52" s="20">
        <f t="shared" si="13"/>
        <v>0.10309422365020605</v>
      </c>
      <c r="F52" s="20">
        <v>41</v>
      </c>
    </row>
    <row r="53" spans="1:6">
      <c r="B53" s="20">
        <f>SUM(B39:B52)</f>
        <v>23122</v>
      </c>
      <c r="C53" s="20">
        <f>SUM(C39:C52)</f>
        <v>243389</v>
      </c>
    </row>
    <row r="56" spans="1:6">
      <c r="B56" s="20" t="s">
        <v>163</v>
      </c>
      <c r="C56" s="20" t="s">
        <v>77</v>
      </c>
      <c r="D56" s="20" t="s">
        <v>1245</v>
      </c>
      <c r="E56" s="20" t="str">
        <f xml:space="preserve"> IF($A$1="Normandie","Ensemble des demandeurs d'emploi  de la "&amp;$A$1,"Ensemble des demandeurs d'emploi  du "&amp;$A$1)</f>
        <v>Ensemble des demandeurs d'emploi  de la Normandie</v>
      </c>
    </row>
    <row r="57" spans="1:6">
      <c r="B57" s="20">
        <f>RANK(B39,$B$39:$B$52)</f>
        <v>7</v>
      </c>
      <c r="C57" s="20">
        <f>RANK(C39,$C$39:$C$52)</f>
        <v>8</v>
      </c>
      <c r="D57" s="20">
        <f t="shared" ref="D57:D70" si="14">B57/$B$53</f>
        <v>3.0274197733760053E-4</v>
      </c>
      <c r="E57" s="20">
        <f t="shared" ref="E57:E70" si="15">C57/$C$53</f>
        <v>3.28691929380539E-5</v>
      </c>
      <c r="F57" s="20" t="s">
        <v>149</v>
      </c>
    </row>
    <row r="58" spans="1:6">
      <c r="B58" s="20">
        <f t="shared" ref="B58:B70" si="16">RANK(B40,$B$39:$B$52)</f>
        <v>12</v>
      </c>
      <c r="C58" s="20">
        <f t="shared" ref="C58:C70" si="17">RANK(C40,$C$39:$C$52)</f>
        <v>14</v>
      </c>
      <c r="D58" s="20">
        <f t="shared" si="14"/>
        <v>5.1898624686445806E-4</v>
      </c>
      <c r="E58" s="20">
        <f t="shared" si="15"/>
        <v>5.752108764159432E-5</v>
      </c>
      <c r="F58" s="20" t="s">
        <v>150</v>
      </c>
    </row>
    <row r="59" spans="1:6">
      <c r="B59" s="20">
        <f t="shared" si="16"/>
        <v>14</v>
      </c>
      <c r="C59" s="20">
        <f t="shared" si="17"/>
        <v>13</v>
      </c>
      <c r="D59" s="20">
        <f t="shared" si="14"/>
        <v>6.0548395467520106E-4</v>
      </c>
      <c r="E59" s="20">
        <f t="shared" si="15"/>
        <v>5.341243852433758E-5</v>
      </c>
      <c r="F59" s="20" t="s">
        <v>151</v>
      </c>
    </row>
    <row r="60" spans="1:6">
      <c r="B60" s="20">
        <f t="shared" si="16"/>
        <v>3</v>
      </c>
      <c r="C60" s="20">
        <f t="shared" si="17"/>
        <v>2</v>
      </c>
      <c r="D60" s="20">
        <f t="shared" si="14"/>
        <v>1.2974656171611451E-4</v>
      </c>
      <c r="E60" s="20">
        <f t="shared" si="15"/>
        <v>8.217298234513475E-6</v>
      </c>
      <c r="F60" s="20" t="s">
        <v>152</v>
      </c>
    </row>
    <row r="61" spans="1:6">
      <c r="B61" s="20">
        <f t="shared" si="16"/>
        <v>11</v>
      </c>
      <c r="C61" s="20">
        <f t="shared" si="17"/>
        <v>11</v>
      </c>
      <c r="D61" s="20">
        <f t="shared" si="14"/>
        <v>4.7573739295908661E-4</v>
      </c>
      <c r="E61" s="20">
        <f t="shared" si="15"/>
        <v>4.5195140289824107E-5</v>
      </c>
      <c r="F61" s="20" t="s">
        <v>153</v>
      </c>
    </row>
    <row r="62" spans="1:6">
      <c r="B62" s="20">
        <f t="shared" si="16"/>
        <v>9</v>
      </c>
      <c r="C62" s="20">
        <f t="shared" si="17"/>
        <v>7</v>
      </c>
      <c r="D62" s="20">
        <f t="shared" si="14"/>
        <v>3.892396851483436E-4</v>
      </c>
      <c r="E62" s="20">
        <f t="shared" si="15"/>
        <v>2.876054382079716E-5</v>
      </c>
      <c r="F62" s="20" t="s">
        <v>154</v>
      </c>
    </row>
    <row r="63" spans="1:6">
      <c r="B63" s="20">
        <f t="shared" si="16"/>
        <v>6</v>
      </c>
      <c r="C63" s="20">
        <f t="shared" si="17"/>
        <v>6</v>
      </c>
      <c r="D63" s="20">
        <f t="shared" si="14"/>
        <v>2.5949312343222903E-4</v>
      </c>
      <c r="E63" s="20">
        <f t="shared" si="15"/>
        <v>2.4651894703540423E-5</v>
      </c>
      <c r="F63" s="20" t="s">
        <v>155</v>
      </c>
    </row>
    <row r="64" spans="1:6">
      <c r="B64" s="20">
        <f t="shared" si="16"/>
        <v>5</v>
      </c>
      <c r="C64" s="20">
        <f t="shared" si="17"/>
        <v>5</v>
      </c>
      <c r="D64" s="20">
        <f t="shared" si="14"/>
        <v>2.1624426952685755E-4</v>
      </c>
      <c r="E64" s="20">
        <f t="shared" si="15"/>
        <v>2.0543245586283687E-5</v>
      </c>
      <c r="F64" s="20" t="s">
        <v>156</v>
      </c>
    </row>
    <row r="65" spans="2:6">
      <c r="B65" s="20">
        <f t="shared" si="16"/>
        <v>8</v>
      </c>
      <c r="C65" s="20">
        <f t="shared" si="17"/>
        <v>9</v>
      </c>
      <c r="D65" s="20">
        <f t="shared" si="14"/>
        <v>3.4599083124297204E-4</v>
      </c>
      <c r="E65" s="20">
        <f t="shared" si="15"/>
        <v>3.6977842055310633E-5</v>
      </c>
      <c r="F65" s="20" t="s">
        <v>157</v>
      </c>
    </row>
    <row r="66" spans="2:6">
      <c r="B66" s="20">
        <f t="shared" si="16"/>
        <v>10</v>
      </c>
      <c r="C66" s="20">
        <f t="shared" si="17"/>
        <v>10</v>
      </c>
      <c r="D66" s="20">
        <f t="shared" si="14"/>
        <v>4.324885390537151E-4</v>
      </c>
      <c r="E66" s="20">
        <f t="shared" si="15"/>
        <v>4.1086491172567373E-5</v>
      </c>
      <c r="F66" s="20" t="s">
        <v>158</v>
      </c>
    </row>
    <row r="67" spans="2:6">
      <c r="B67" s="20">
        <f t="shared" si="16"/>
        <v>1</v>
      </c>
      <c r="C67" s="20">
        <f t="shared" si="17"/>
        <v>1</v>
      </c>
      <c r="D67" s="20">
        <f t="shared" si="14"/>
        <v>4.3248853905371505E-5</v>
      </c>
      <c r="E67" s="20">
        <f t="shared" si="15"/>
        <v>4.1086491172567375E-6</v>
      </c>
      <c r="F67" s="20" t="s">
        <v>159</v>
      </c>
    </row>
    <row r="68" spans="2:6">
      <c r="B68" s="20">
        <f t="shared" si="16"/>
        <v>13</v>
      </c>
      <c r="C68" s="20">
        <f t="shared" si="17"/>
        <v>12</v>
      </c>
      <c r="D68" s="20">
        <f t="shared" si="14"/>
        <v>5.6223510076982956E-4</v>
      </c>
      <c r="E68" s="20">
        <f t="shared" si="15"/>
        <v>4.9303789407080847E-5</v>
      </c>
      <c r="F68" s="20" t="s">
        <v>160</v>
      </c>
    </row>
    <row r="69" spans="2:6">
      <c r="B69" s="20">
        <f t="shared" si="16"/>
        <v>2</v>
      </c>
      <c r="C69" s="20">
        <f t="shared" si="17"/>
        <v>3</v>
      </c>
      <c r="D69" s="20">
        <f t="shared" si="14"/>
        <v>8.6497707810743009E-5</v>
      </c>
      <c r="E69" s="20">
        <f t="shared" si="15"/>
        <v>1.2325947351770212E-5</v>
      </c>
      <c r="F69" s="20" t="s">
        <v>161</v>
      </c>
    </row>
    <row r="70" spans="2:6">
      <c r="B70" s="20">
        <f t="shared" si="16"/>
        <v>4</v>
      </c>
      <c r="C70" s="20">
        <f t="shared" si="17"/>
        <v>4</v>
      </c>
      <c r="D70" s="20">
        <f t="shared" si="14"/>
        <v>1.7299541562148602E-4</v>
      </c>
      <c r="E70" s="20">
        <f t="shared" si="15"/>
        <v>1.643459646902695E-5</v>
      </c>
      <c r="F70" s="20" t="s">
        <v>162</v>
      </c>
    </row>
    <row r="71" spans="2:6">
      <c r="B71" s="20">
        <f>SUM(B57:B70)</f>
        <v>105</v>
      </c>
      <c r="C71" s="20">
        <f>SUM(C57:C70)</f>
        <v>105</v>
      </c>
    </row>
    <row r="73" spans="2:6">
      <c r="C73" s="20" t="s">
        <v>1245</v>
      </c>
      <c r="D73" s="20" t="str">
        <f xml:space="preserve"> IF($A$1="Normandie","Ensemble des demandeurs d'emploi  de la "&amp;$A$1,"Ensemble des demandeurs d'emploi  du "&amp;$A$1)</f>
        <v>Ensemble des demandeurs d'emploi  de la Normandie</v>
      </c>
    </row>
    <row r="74" spans="2:6">
      <c r="B74" s="20" t="str">
        <f>VLOOKUP(1,$B$57:$F$70,5,0)</f>
        <v>Services à la personne et à la collectivité</v>
      </c>
      <c r="C74" s="20">
        <f>VLOOKUP(B74,$A$38:$E$52,4,0)</f>
        <v>0.240160885736528</v>
      </c>
      <c r="D74" s="20">
        <f>VLOOKUP(B74,$A$38:$E$52,5,0)</f>
        <v>0.2205769365090452</v>
      </c>
    </row>
    <row r="75" spans="2:6">
      <c r="B75" s="20" t="str">
        <f>VLOOKUP(2,$B$57:$F$70,5,0)</f>
        <v>Support à l'entreprise</v>
      </c>
      <c r="C75" s="20">
        <f t="shared" ref="C75:C79" si="18">VLOOKUP(B75,$A$38:$E$52,4,0)</f>
        <v>0.18328864285096444</v>
      </c>
      <c r="D75" s="20">
        <f t="shared" ref="D75:D79" si="19">VLOOKUP(B75,$A$38:$E$52,5,0)</f>
        <v>0.11848933189256704</v>
      </c>
    </row>
    <row r="76" spans="2:6">
      <c r="B76" s="20" t="str">
        <f>VLOOKUP(3,$B$57:$F$70,5,0)</f>
        <v>Commerce, vente et grande distribution</v>
      </c>
      <c r="C76" s="20">
        <f t="shared" si="18"/>
        <v>0.11815586886947496</v>
      </c>
      <c r="D76" s="20">
        <f t="shared" si="19"/>
        <v>0.14165389561566052</v>
      </c>
    </row>
    <row r="77" spans="2:6">
      <c r="B77" s="20" t="str">
        <f>VLOOKUP(4,$B$57:$F$70,5,0)</f>
        <v>Transport et logistique</v>
      </c>
      <c r="C77" s="20">
        <f t="shared" si="18"/>
        <v>0.1024565349018251</v>
      </c>
      <c r="D77" s="20">
        <f t="shared" si="19"/>
        <v>0.10309422365020605</v>
      </c>
    </row>
    <row r="78" spans="2:6">
      <c r="B78" s="20" t="str">
        <f>VLOOKUP(5,$B$57:$F$70,5,0)</f>
        <v>Industrie</v>
      </c>
      <c r="C78" s="20">
        <f t="shared" si="18"/>
        <v>8.2345817835827353E-2</v>
      </c>
      <c r="D78" s="20">
        <f t="shared" si="19"/>
        <v>9.9322483760564365E-2</v>
      </c>
    </row>
    <row r="79" spans="2:6">
      <c r="B79" s="20" t="str">
        <f>VLOOKUP(6,$B$57:$F$70,5,0)</f>
        <v>Hôtellerie-restauration, tourisme, loisirs et animation</v>
      </c>
      <c r="C79" s="20">
        <f t="shared" si="18"/>
        <v>6.188910993858663E-2</v>
      </c>
      <c r="D79" s="20">
        <f t="shared" si="19"/>
        <v>7.7649359667035081E-2</v>
      </c>
    </row>
    <row r="82" spans="1:5">
      <c r="A82" s="20" t="s">
        <v>667</v>
      </c>
      <c r="C82" s="20">
        <f>MATCH(B1,Métiers!A1:A7497,0)</f>
        <v>6081</v>
      </c>
    </row>
    <row r="83" spans="1:5">
      <c r="B83" s="20" t="str">
        <f>INDEX(Métiers!$A:$E,$C$82,4)</f>
        <v>K2204</v>
      </c>
      <c r="C83" s="20">
        <f>INDEX(Métiers!$A:$E,$C$82,5)</f>
        <v>1373</v>
      </c>
    </row>
    <row r="84" spans="1:5">
      <c r="B84" s="20" t="str">
        <f>INDEX(Métiers!$A:$E,$C$82+D84,4)</f>
        <v>M1601</v>
      </c>
      <c r="C84" s="20">
        <f>INDEX(Métiers!$A:$E,$C$82+D84,5)</f>
        <v>1154</v>
      </c>
      <c r="D84" s="20">
        <v>1</v>
      </c>
      <c r="E84" s="20" t="str">
        <f>VLOOKUP(B83,rome!A:B,2,0)</f>
        <v>Nettoyage de locaux</v>
      </c>
    </row>
    <row r="85" spans="1:5">
      <c r="B85" s="20" t="str">
        <f>INDEX(Métiers!$A:$E,$C$82+D85,4)</f>
        <v>M1607</v>
      </c>
      <c r="C85" s="20">
        <f>INDEX(Métiers!$A:$E,$C$82+D85,5)</f>
        <v>982</v>
      </c>
      <c r="D85" s="20">
        <v>2</v>
      </c>
      <c r="E85" s="20" t="str">
        <f>VLOOKUP(B84,rome!A:B,2,0)</f>
        <v>Accueil et renseignements</v>
      </c>
    </row>
    <row r="86" spans="1:5">
      <c r="B86" s="20" t="str">
        <f>INDEX(Métiers!$A:$E,$C$82+D86,4)</f>
        <v>A1203</v>
      </c>
      <c r="C86" s="20">
        <f>INDEX(Métiers!$A:$E,$C$82+D86,5)</f>
        <v>881</v>
      </c>
      <c r="D86" s="20">
        <v>3</v>
      </c>
      <c r="E86" s="20" t="str">
        <f>VLOOKUP(B85,rome!A:B,2,0)</f>
        <v>Secrétariat</v>
      </c>
    </row>
    <row r="87" spans="1:5">
      <c r="B87" s="20" t="str">
        <f>INDEX(Métiers!$A:$E,$C$82+D87,4)</f>
        <v>M1602</v>
      </c>
      <c r="C87" s="20">
        <f>INDEX(Métiers!$A:$E,$C$82+D87,5)</f>
        <v>816</v>
      </c>
      <c r="D87" s="20">
        <v>4</v>
      </c>
      <c r="E87" s="20" t="str">
        <f>VLOOKUP(B86,rome!A:B,2,0)</f>
        <v>Entretien des espaces verts</v>
      </c>
    </row>
    <row r="88" spans="1:5">
      <c r="B88" s="20" t="str">
        <f>INDEX(Métiers!$A:$E,$C$82+D88,4)</f>
        <v>K1304</v>
      </c>
      <c r="C88" s="20">
        <f>INDEX(Métiers!$A:$E,$C$82+D88,5)</f>
        <v>750</v>
      </c>
      <c r="D88" s="20">
        <v>5</v>
      </c>
      <c r="E88" s="20" t="str">
        <f>VLOOKUP(B87,rome!A:B,2,0)</f>
        <v>Opérations administratives</v>
      </c>
    </row>
    <row r="89" spans="1:5">
      <c r="B89" s="20" t="str">
        <f>INDEX(Métiers!$A:$E,$C$82+D89,4)</f>
        <v>H3302</v>
      </c>
      <c r="C89" s="20">
        <f>INDEX(Métiers!$A:$E,$C$82+D89,5)</f>
        <v>682</v>
      </c>
      <c r="D89" s="20">
        <v>6</v>
      </c>
      <c r="E89" s="20" t="str">
        <f>VLOOKUP(B88,rome!A:B,2,0)</f>
        <v>Services domestiques</v>
      </c>
    </row>
    <row r="90" spans="1:5">
      <c r="B90" s="20" t="str">
        <f>INDEX(Métiers!$A:$E,$C$82+D90,4)</f>
        <v>K1303</v>
      </c>
      <c r="C90" s="20">
        <f>INDEX(Métiers!$A:$E,$C$82+D90,5)</f>
        <v>682</v>
      </c>
      <c r="D90" s="20">
        <v>7</v>
      </c>
      <c r="E90" s="20" t="str">
        <f>VLOOKUP(B89,rome!A:B,2,0)</f>
        <v>Opérations manuelles d'assemblage, tri ou emballage</v>
      </c>
    </row>
    <row r="91" spans="1:5">
      <c r="B91" s="20" t="str">
        <f>INDEX(Métiers!$A:$E,$C$82+D91,4)</f>
        <v>I1203</v>
      </c>
      <c r="C91" s="20">
        <f>INDEX(Métiers!$A:$E,$C$82+D91,5)</f>
        <v>618</v>
      </c>
      <c r="D91" s="20">
        <v>8</v>
      </c>
      <c r="E91" s="20" t="str">
        <f>VLOOKUP(B90,rome!A:B,2,0)</f>
        <v>Assistance auprès d'enfants</v>
      </c>
    </row>
    <row r="92" spans="1:5">
      <c r="B92" s="20" t="str">
        <f>INDEX(Métiers!$A:$E,$C$82+D92,4)</f>
        <v>N1103</v>
      </c>
      <c r="C92" s="20">
        <f>INDEX(Métiers!$A:$E,$C$82+D92,5)</f>
        <v>610</v>
      </c>
      <c r="D92" s="20">
        <v>9</v>
      </c>
      <c r="E92" s="20" t="str">
        <f>VLOOKUP(B91,rome!A:B,2,0)</f>
        <v>Maintenance des bâtiments et des locaux</v>
      </c>
    </row>
    <row r="95" spans="1:5">
      <c r="A95" s="20" t="s">
        <v>1281</v>
      </c>
    </row>
    <row r="96" spans="1:5">
      <c r="C96" s="20" t="s">
        <v>1284</v>
      </c>
      <c r="D96" s="20" t="s">
        <v>1285</v>
      </c>
      <c r="E96" s="20" t="s">
        <v>76</v>
      </c>
    </row>
    <row r="97" spans="1:15">
      <c r="A97" s="20" t="s">
        <v>1289</v>
      </c>
      <c r="C97" s="20">
        <f>SUMIFS(Formations!$D:$D,Formations!$A:$A,Alim!$B$1,Formations!$E:$E,Alim!A97)</f>
        <v>0</v>
      </c>
      <c r="D97" s="20">
        <f>SUMIFS(Formations!$D:$D,Formations!$B:$B,Alim!$B$1,Formations!$E:$E,Alim!A97)</f>
        <v>0</v>
      </c>
      <c r="E97" s="20">
        <f>SUMIFS(Formations!$D:$D,Formations!$E:$E,Alim!A97)</f>
        <v>9</v>
      </c>
    </row>
    <row r="98" spans="1:15">
      <c r="A98" s="20" t="s">
        <v>1290</v>
      </c>
      <c r="C98" s="20">
        <f>SUMIFS(Formations!$D:$D,Formations!$A:$A,Alim!$B$1,Formations!$E:$E,Alim!A98)</f>
        <v>0</v>
      </c>
      <c r="D98" s="20">
        <f>SUMIFS(Formations!$D:$D,Formations!$B:$B,Alim!$B$1,Formations!$E:$E,Alim!A98)</f>
        <v>0</v>
      </c>
      <c r="E98" s="20">
        <f>SUMIFS(Formations!$D:$D,Formations!$E:$E,Alim!A98)</f>
        <v>106</v>
      </c>
    </row>
    <row r="99" spans="1:15">
      <c r="A99" s="20" t="s">
        <v>1291</v>
      </c>
      <c r="C99" s="20">
        <f>SUMIFS(Formations!$D:$D,Formations!$A:$A,Alim!$B$1,Formations!$E:$E,Alim!A99)</f>
        <v>0</v>
      </c>
      <c r="D99" s="20">
        <f>SUMIFS(Formations!$D:$D,Formations!$B:$B,Alim!$B$1,Formations!$E:$E,Alim!A99)</f>
        <v>0</v>
      </c>
      <c r="E99" s="20">
        <f>SUMIFS(Formations!$D:$D,Formations!$E:$E,Alim!A99)</f>
        <v>1257</v>
      </c>
    </row>
    <row r="100" spans="1:15">
      <c r="A100" s="20" t="s">
        <v>1302</v>
      </c>
      <c r="C100" s="20">
        <f>SUMIFS(Formations!$D:$D,Formations!$A:$A,Alim!$B$1,Formations!$E:$E,Alim!A100)</f>
        <v>0</v>
      </c>
      <c r="D100" s="20">
        <f>SUMIFS(Formations!$D:$D,Formations!$B:$B,Alim!$B$1,Formations!$E:$E,Alim!A100)</f>
        <v>0</v>
      </c>
      <c r="E100" s="20">
        <f>SUMIFS(Formations!$D:$D,Formations!$E:$E,Alim!A100)</f>
        <v>25</v>
      </c>
    </row>
    <row r="101" spans="1:15">
      <c r="A101" s="20" t="s">
        <v>1292</v>
      </c>
      <c r="C101" s="20">
        <f>SUMIFS(Formations!$D:$D,Formations!$A:$A,Alim!$B$1,Formations!$E:$E,Alim!A101)</f>
        <v>0</v>
      </c>
      <c r="D101" s="20">
        <f>SUMIFS(Formations!$D:$D,Formations!$B:$B,Alim!$B$1,Formations!$E:$E,Alim!A101)</f>
        <v>0</v>
      </c>
      <c r="E101" s="20">
        <f>SUMIFS(Formations!$D:$D,Formations!$E:$E,Alim!A101)</f>
        <v>40</v>
      </c>
    </row>
    <row r="102" spans="1:15">
      <c r="A102" s="20" t="s">
        <v>1293</v>
      </c>
      <c r="C102" s="20">
        <f>SUMIFS(Formations!$D:$D,Formations!$A:$A,Alim!$B$1,Formations!$E:$E,Alim!A102)</f>
        <v>0</v>
      </c>
      <c r="D102" s="20">
        <f>SUMIFS(Formations!$D:$D,Formations!$B:$B,Alim!$B$1,Formations!$E:$E,Alim!A102)</f>
        <v>0</v>
      </c>
      <c r="E102" s="20">
        <f>SUMIFS(Formations!$D:$D,Formations!$E:$E,Alim!A102)</f>
        <v>23</v>
      </c>
    </row>
    <row r="103" spans="1:15">
      <c r="A103" s="20" t="s">
        <v>1294</v>
      </c>
      <c r="C103" s="20">
        <f>SUMIFS(Formations!$D:$D,Formations!$A:$A,Alim!$B$1,Formations!$E:$E,Alim!A103)</f>
        <v>0</v>
      </c>
      <c r="D103" s="20">
        <f>SUMIFS(Formations!$D:$D,Formations!$B:$B,Alim!$B$1,Formations!$E:$E,Alim!A103)</f>
        <v>0</v>
      </c>
      <c r="E103" s="20">
        <f>SUMIFS(Formations!$D:$D,Formations!$E:$E,Alim!A103)</f>
        <v>449</v>
      </c>
    </row>
    <row r="104" spans="1:15">
      <c r="A104" s="20" t="s">
        <v>1295</v>
      </c>
      <c r="C104" s="20">
        <f>SUMIFS(Formations!$D:$D,Formations!$A:$A,Alim!$B$1,Formations!$E:$E,Alim!A104)</f>
        <v>0</v>
      </c>
      <c r="D104" s="20">
        <f>SUMIFS(Formations!$D:$D,Formations!$B:$B,Alim!$B$1,Formations!$E:$E,Alim!A104)</f>
        <v>0</v>
      </c>
      <c r="E104" s="20">
        <f>SUMIFS(Formations!$D:$D,Formations!$E:$E,Alim!A104)</f>
        <v>108</v>
      </c>
    </row>
    <row r="105" spans="1:15">
      <c r="A105" s="20" t="s">
        <v>1296</v>
      </c>
      <c r="C105" s="20">
        <f>SUMIFS(Formations!$D:$D,Formations!$A:$A,Alim!$B$1,Formations!$E:$E,Alim!A105)</f>
        <v>0</v>
      </c>
      <c r="D105" s="20">
        <f>SUMIFS(Formations!$D:$D,Formations!$B:$B,Alim!$B$1,Formations!$E:$E,Alim!A105)</f>
        <v>0</v>
      </c>
      <c r="E105" s="20">
        <f>SUMIFS(Formations!$D:$D,Formations!$E:$E,Alim!A105)</f>
        <v>2</v>
      </c>
    </row>
    <row r="106" spans="1:15">
      <c r="A106" s="20" t="s">
        <v>1297</v>
      </c>
      <c r="C106" s="20">
        <f>SUMIFS(Formations!$D:$D,Formations!$A:$A,Alim!$B$1,Formations!$E:$E,Alim!A106)</f>
        <v>0</v>
      </c>
      <c r="D106" s="20">
        <f>SUMIFS(Formations!$D:$D,Formations!$B:$B,Alim!$B$1,Formations!$E:$E,Alim!A106)</f>
        <v>0</v>
      </c>
      <c r="E106" s="20">
        <f>SUMIFS(Formations!$D:$D,Formations!$E:$E,Alim!A106)</f>
        <v>102</v>
      </c>
    </row>
    <row r="107" spans="1:15">
      <c r="A107" s="20" t="s">
        <v>1298</v>
      </c>
      <c r="C107" s="20">
        <f>SUMIFS(Formations!$D:$D,Formations!$A:$A,Alim!$B$1,Formations!$E:$E,Alim!A107)</f>
        <v>0</v>
      </c>
      <c r="D107" s="20">
        <f>SUMIFS(Formations!$D:$D,Formations!$B:$B,Alim!$B$1,Formations!$E:$E,Alim!A107)</f>
        <v>0</v>
      </c>
      <c r="E107" s="20">
        <f>SUMIFS(Formations!$D:$D,Formations!$E:$E,Alim!A107)</f>
        <v>50</v>
      </c>
    </row>
    <row r="108" spans="1:15">
      <c r="A108" s="20" t="s">
        <v>1299</v>
      </c>
      <c r="C108" s="20">
        <f>SUMIFS(Formations!$D:$D,Formations!$A:$A,Alim!$B$1,Formations!$E:$E,Alim!A108)</f>
        <v>0</v>
      </c>
      <c r="D108" s="20">
        <f>SUMIFS(Formations!$D:$D,Formations!$B:$B,Alim!$B$1,Formations!$E:$E,Alim!A108)</f>
        <v>0</v>
      </c>
      <c r="E108" s="20">
        <f>SUMIFS(Formations!$D:$D,Formations!$E:$E,Alim!A108)</f>
        <v>85</v>
      </c>
    </row>
    <row r="109" spans="1:15">
      <c r="A109" s="20" t="s">
        <v>1300</v>
      </c>
      <c r="C109" s="20">
        <f>SUMIFS(Formations!$D:$D,Formations!$A:$A,Alim!$B$1,Formations!$E:$E,Alim!A109)</f>
        <v>0</v>
      </c>
      <c r="D109" s="20">
        <f>SUMIFS(Formations!$D:$D,Formations!$B:$B,Alim!$B$1,Formations!$E:$E,Alim!A109)</f>
        <v>0</v>
      </c>
      <c r="E109" s="20">
        <f>SUMIFS(Formations!$D:$D,Formations!$E:$E,Alim!A109)</f>
        <v>50</v>
      </c>
    </row>
    <row r="110" spans="1:15">
      <c r="A110" s="20" t="s">
        <v>1301</v>
      </c>
      <c r="C110" s="20">
        <f>SUMIFS(Formations!$D:$D,Formations!$A:$A,Alim!$B$1,Formations!$E:$E,Alim!A110)</f>
        <v>0</v>
      </c>
      <c r="D110" s="20">
        <f>SUMIFS(Formations!$D:$D,Formations!$B:$B,Alim!$B$1,Formations!$E:$E,Alim!A110)</f>
        <v>0</v>
      </c>
      <c r="E110" s="20">
        <f>SUMIFS(Formations!$D:$D,Formations!$E:$E,Alim!A110)</f>
        <v>153</v>
      </c>
    </row>
    <row r="112" spans="1:15">
      <c r="C112" s="20" t="s">
        <v>1284</v>
      </c>
      <c r="D112" s="20" t="s">
        <v>1285</v>
      </c>
      <c r="K112" s="20" t="s">
        <v>1284</v>
      </c>
      <c r="M112" s="20" t="s">
        <v>1285</v>
      </c>
      <c r="O112" s="20" t="s">
        <v>76</v>
      </c>
    </row>
    <row r="113" spans="1:15">
      <c r="A113" s="20" t="s">
        <v>1289</v>
      </c>
      <c r="C113" s="20">
        <f>RANK(C97,$C$97:$C$110)</f>
        <v>1</v>
      </c>
      <c r="D113" s="20">
        <f>RANK(D97,$D$97:$D$110)</f>
        <v>1</v>
      </c>
      <c r="E113" s="20">
        <f>RANK(E97,$E$97:$E$110)</f>
        <v>13</v>
      </c>
      <c r="F113" s="20" t="str">
        <f>UPPER(MID(A113,1,1))&amp;LOWER(MID(A113,2,60))</f>
        <v>Agriculture, environnement</v>
      </c>
      <c r="J113" s="20">
        <v>1</v>
      </c>
      <c r="K113" s="20" t="str">
        <f>VLOOKUP(J113,$C$113:$F$126,4,0)</f>
        <v>Agriculture, environnement</v>
      </c>
      <c r="M113" s="20" t="str">
        <f>VLOOKUP(J113,$D$113:$F$126,3,0)</f>
        <v>Agriculture, environnement</v>
      </c>
      <c r="O113" s="20" t="str">
        <f>VLOOKUP(J113,$E$113:$F$126,2,0)</f>
        <v>Développement des compétences</v>
      </c>
    </row>
    <row r="114" spans="1:15">
      <c r="A114" s="20" t="s">
        <v>1290</v>
      </c>
      <c r="C114" s="20">
        <f t="shared" ref="C114:C126" si="20">RANK(C98,$C$97:$C$110)</f>
        <v>1</v>
      </c>
      <c r="D114" s="20">
        <f t="shared" ref="D114:D126" si="21">RANK(D98,$D$97:$D$110)</f>
        <v>1</v>
      </c>
      <c r="E114" s="20">
        <f t="shared" ref="E114:E126" si="22">RANK(E98,$E$97:$E$110)</f>
        <v>5</v>
      </c>
      <c r="F114" s="20" t="str">
        <f t="shared" ref="F114:F126" si="23">UPPER(MID(A114,1,1))&amp;LOWER(MID(A114,2,60))</f>
        <v>Commerce, marketing, finance</v>
      </c>
      <c r="J114" s="20">
        <v>2</v>
      </c>
      <c r="K114" s="20" t="e">
        <f t="shared" ref="K114:K115" si="24">VLOOKUP(J114,$C$113:$F$126,4,0)</f>
        <v>#N/A</v>
      </c>
      <c r="M114" s="20" t="e">
        <f t="shared" ref="M114:M115" si="25">VLOOKUP(J114,$D$113:$F$126,3,0)</f>
        <v>#N/A</v>
      </c>
      <c r="O114" s="20" t="str">
        <f t="shared" ref="O114:O115" si="26">VLOOKUP(J114,$E$113:$F$126,2,0)</f>
        <v>Production industrielle, transport, logistique</v>
      </c>
    </row>
    <row r="115" spans="1:15">
      <c r="A115" s="20" t="s">
        <v>1291</v>
      </c>
      <c r="C115" s="20">
        <f t="shared" si="20"/>
        <v>1</v>
      </c>
      <c r="D115" s="20">
        <f t="shared" si="21"/>
        <v>1</v>
      </c>
      <c r="E115" s="20">
        <f t="shared" si="22"/>
        <v>1</v>
      </c>
      <c r="F115" s="20" t="str">
        <f t="shared" si="23"/>
        <v>Développement des compétences</v>
      </c>
      <c r="J115" s="20">
        <v>3</v>
      </c>
      <c r="K115" s="20" t="e">
        <f t="shared" si="24"/>
        <v>#N/A</v>
      </c>
      <c r="M115" s="20" t="e">
        <f t="shared" si="25"/>
        <v>#N/A</v>
      </c>
      <c r="O115" s="20" t="str">
        <f t="shared" si="26"/>
        <v>Vie et gestion des organisations</v>
      </c>
    </row>
    <row r="116" spans="1:15">
      <c r="A116" s="20" t="s">
        <v>1302</v>
      </c>
      <c r="C116" s="20">
        <f t="shared" si="20"/>
        <v>1</v>
      </c>
      <c r="D116" s="20">
        <f t="shared" si="21"/>
        <v>1</v>
      </c>
      <c r="E116" s="20">
        <f t="shared" si="22"/>
        <v>11</v>
      </c>
      <c r="F116" s="20" t="str">
        <f t="shared" si="23"/>
        <v>Énergie, électricité</v>
      </c>
    </row>
    <row r="117" spans="1:15">
      <c r="A117" s="20" t="s">
        <v>1292</v>
      </c>
      <c r="C117" s="20">
        <f t="shared" si="20"/>
        <v>1</v>
      </c>
      <c r="D117" s="20">
        <f t="shared" si="21"/>
        <v>1</v>
      </c>
      <c r="E117" s="20">
        <f t="shared" si="22"/>
        <v>10</v>
      </c>
      <c r="F117" s="20" t="str">
        <f t="shared" si="23"/>
        <v>Génie civil, construction</v>
      </c>
    </row>
    <row r="118" spans="1:15">
      <c r="A118" s="20" t="s">
        <v>1293</v>
      </c>
      <c r="C118" s="20">
        <f t="shared" si="20"/>
        <v>1</v>
      </c>
      <c r="D118" s="20">
        <f t="shared" si="21"/>
        <v>1</v>
      </c>
      <c r="E118" s="20">
        <f t="shared" si="22"/>
        <v>12</v>
      </c>
      <c r="F118" s="20" t="str">
        <f t="shared" si="23"/>
        <v>Mécanique, électronique</v>
      </c>
    </row>
    <row r="119" spans="1:15">
      <c r="A119" s="20" t="s">
        <v>1294</v>
      </c>
      <c r="C119" s="20">
        <f t="shared" si="20"/>
        <v>1</v>
      </c>
      <c r="D119" s="20">
        <f t="shared" si="21"/>
        <v>1</v>
      </c>
      <c r="E119" s="20">
        <f t="shared" si="22"/>
        <v>2</v>
      </c>
      <c r="F119" s="20" t="str">
        <f t="shared" si="23"/>
        <v>Production industrielle, transport, logistique</v>
      </c>
    </row>
    <row r="120" spans="1:15">
      <c r="A120" s="20" t="s">
        <v>1295</v>
      </c>
      <c r="C120" s="20">
        <f t="shared" si="20"/>
        <v>1</v>
      </c>
      <c r="D120" s="20">
        <f t="shared" si="21"/>
        <v>1</v>
      </c>
      <c r="E120" s="20">
        <f t="shared" si="22"/>
        <v>4</v>
      </c>
      <c r="F120" s="20" t="str">
        <f t="shared" si="23"/>
        <v>Santé, social, sécurité</v>
      </c>
    </row>
    <row r="121" spans="1:15">
      <c r="A121" s="20" t="s">
        <v>1296</v>
      </c>
      <c r="C121" s="20">
        <f t="shared" si="20"/>
        <v>1</v>
      </c>
      <c r="D121" s="20">
        <f t="shared" si="21"/>
        <v>1</v>
      </c>
      <c r="E121" s="20">
        <f t="shared" si="22"/>
        <v>14</v>
      </c>
      <c r="F121" s="20" t="str">
        <f t="shared" si="23"/>
        <v>Sciences</v>
      </c>
    </row>
    <row r="122" spans="1:15">
      <c r="A122" s="20" t="s">
        <v>1297</v>
      </c>
      <c r="C122" s="20">
        <f t="shared" si="20"/>
        <v>1</v>
      </c>
      <c r="D122" s="20">
        <f t="shared" si="21"/>
        <v>1</v>
      </c>
      <c r="E122" s="20">
        <f t="shared" si="22"/>
        <v>6</v>
      </c>
      <c r="F122" s="20" t="str">
        <f t="shared" si="23"/>
        <v>Sciences humaines, économie, droit, langues</v>
      </c>
    </row>
    <row r="123" spans="1:15">
      <c r="A123" s="20" t="s">
        <v>1298</v>
      </c>
      <c r="C123" s="20">
        <f t="shared" si="20"/>
        <v>1</v>
      </c>
      <c r="D123" s="20">
        <f t="shared" si="21"/>
        <v>1</v>
      </c>
      <c r="E123" s="20">
        <f t="shared" si="22"/>
        <v>8</v>
      </c>
      <c r="F123" s="20" t="str">
        <f t="shared" si="23"/>
        <v>Sport, loisirs, tourisme</v>
      </c>
    </row>
    <row r="124" spans="1:15">
      <c r="A124" s="20" t="s">
        <v>1299</v>
      </c>
      <c r="C124" s="20">
        <f t="shared" si="20"/>
        <v>1</v>
      </c>
      <c r="D124" s="20">
        <f t="shared" si="21"/>
        <v>1</v>
      </c>
      <c r="E124" s="20">
        <f t="shared" si="22"/>
        <v>7</v>
      </c>
      <c r="F124" s="20" t="str">
        <f t="shared" si="23"/>
        <v>Technologies de l'information et de la communication, arts</v>
      </c>
    </row>
    <row r="125" spans="1:15">
      <c r="A125" s="20" t="s">
        <v>1300</v>
      </c>
      <c r="C125" s="20">
        <f t="shared" si="20"/>
        <v>1</v>
      </c>
      <c r="D125" s="20">
        <f t="shared" si="21"/>
        <v>1</v>
      </c>
      <c r="E125" s="20">
        <f t="shared" si="22"/>
        <v>8</v>
      </c>
      <c r="F125" s="20" t="str">
        <f t="shared" si="23"/>
        <v>Transformation matière produit</v>
      </c>
    </row>
    <row r="126" spans="1:15">
      <c r="A126" s="20" t="s">
        <v>1301</v>
      </c>
      <c r="C126" s="20">
        <f t="shared" si="20"/>
        <v>1</v>
      </c>
      <c r="D126" s="20">
        <f t="shared" si="21"/>
        <v>1</v>
      </c>
      <c r="E126" s="20">
        <f t="shared" si="22"/>
        <v>3</v>
      </c>
      <c r="F126" s="20" t="str">
        <f t="shared" si="23"/>
        <v>Vie et gestion des organisations</v>
      </c>
    </row>
    <row r="129" spans="1:5">
      <c r="A129" s="20" t="s">
        <v>1282</v>
      </c>
    </row>
    <row r="131" spans="1:5">
      <c r="C131" s="20" t="s">
        <v>1284</v>
      </c>
      <c r="D131" s="20" t="s">
        <v>1285</v>
      </c>
      <c r="E131" s="20" t="s">
        <v>76</v>
      </c>
    </row>
    <row r="132" spans="1:5">
      <c r="A132" s="20">
        <v>0</v>
      </c>
      <c r="C132" s="20" t="e">
        <f>SUMIFS(#REF!,#REF!,Alim!$B$1,#REF!,Alim!A132)</f>
        <v>#REF!</v>
      </c>
      <c r="D132" s="20" t="e">
        <f>SUMIFS(#REF!,#REF!,Alim!$B$1,#REF!,Alim!A132)</f>
        <v>#REF!</v>
      </c>
      <c r="E132" s="20" t="e">
        <f>SUMIFS(#REF!,#REF!,Alim!A132)</f>
        <v>#REF!</v>
      </c>
    </row>
    <row r="133" spans="1:5">
      <c r="A133" s="20">
        <v>1</v>
      </c>
      <c r="C133" s="20" t="e">
        <f>SUMIFS(#REF!,#REF!,Alim!$B$1,#REF!,Alim!A133)</f>
        <v>#REF!</v>
      </c>
      <c r="D133" s="20" t="e">
        <f>SUMIFS(#REF!,#REF!,Alim!$B$1,#REF!,Alim!A133)</f>
        <v>#REF!</v>
      </c>
      <c r="E133" s="20" t="e">
        <f>SUMIFS(#REF!,#REF!,Alim!A133)</f>
        <v>#REF!</v>
      </c>
    </row>
    <row r="134" spans="1:5">
      <c r="C134" s="20" t="e">
        <f>SUM(C132:C133)</f>
        <v>#REF!</v>
      </c>
      <c r="D134" s="20" t="e">
        <f t="shared" ref="D134:E134" si="27">SUM(D132:D133)</f>
        <v>#REF!</v>
      </c>
      <c r="E134" s="20" t="e">
        <f t="shared" si="27"/>
        <v>#REF!</v>
      </c>
    </row>
    <row r="135" spans="1:5">
      <c r="A135" s="20" t="s">
        <v>1283</v>
      </c>
      <c r="C135" s="20" t="e">
        <f>C133/C134</f>
        <v>#REF!</v>
      </c>
      <c r="D135" s="20" t="e">
        <f t="shared" ref="D135:E135" si="28">D133/D134</f>
        <v>#REF!</v>
      </c>
      <c r="E135" s="20" t="e">
        <f t="shared" si="28"/>
        <v>#REF!</v>
      </c>
    </row>
  </sheetData>
  <sortState ref="A39:E52">
    <sortCondition descending="1" ref="D39:D52"/>
  </sortState>
  <conditionalFormatting sqref="R3:U4 R9:U9">
    <cfRule type="containsBlanks" dxfId="26" priority="5">
      <formula>LEN(TRIM(R3))=0</formula>
    </cfRule>
  </conditionalFormatting>
  <conditionalFormatting sqref="R3:U8">
    <cfRule type="containsBlanks" dxfId="25" priority="3" stopIfTrue="1">
      <formula>LEN(TRIM(R3))=0</formula>
    </cfRule>
  </conditionalFormatting>
  <conditionalFormatting sqref="R2:U2">
    <cfRule type="containsBlanks" dxfId="24" priority="2">
      <formula>LEN(TRIM(R2))=0</formula>
    </cfRule>
  </conditionalFormatting>
  <conditionalFormatting sqref="R2:U2">
    <cfRule type="containsBlanks" dxfId="23" priority="1" stopIfTrue="1">
      <formula>LEN(TRIM(R2))=0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C11"/>
  <sheetViews>
    <sheetView workbookViewId="0">
      <selection activeCell="A16" sqref="A16:C16"/>
    </sheetView>
  </sheetViews>
  <sheetFormatPr baseColWidth="10" defaultRowHeight="13.2"/>
  <cols>
    <col min="1" max="1" width="13.5546875" customWidth="1"/>
    <col min="2" max="2" width="12.44140625" bestFit="1" customWidth="1"/>
  </cols>
  <sheetData>
    <row r="1" spans="1:3">
      <c r="A1" s="16" t="s">
        <v>4</v>
      </c>
      <c r="B1" s="17">
        <v>45170</v>
      </c>
    </row>
    <row r="2" spans="1:3">
      <c r="A2" s="16" t="s">
        <v>5</v>
      </c>
      <c r="B2" s="19" t="s">
        <v>1337</v>
      </c>
    </row>
    <row r="3" spans="1:3">
      <c r="A3" t="s">
        <v>1286</v>
      </c>
      <c r="B3" s="8" t="s">
        <v>1348</v>
      </c>
    </row>
    <row r="4" spans="1:3">
      <c r="A4" s="129" t="s">
        <v>1287</v>
      </c>
      <c r="B4" s="129">
        <v>2022</v>
      </c>
    </row>
    <row r="6" spans="1:3">
      <c r="A6" t="s">
        <v>6</v>
      </c>
      <c r="B6" t="str">
        <f>IF(MONTH(B1)=3,CONCATENATE("1er trim. ",YEAR(B1)),IF(MONTH(B1)=6,CONCATENATE("2e trim. ",YEAR(B1)),IF(MONTH(B1)=9,CONCATENATE("3e trim. ",YEAR(B1)),CONCATENATE("4e trim. ",YEAR(B1)))))</f>
        <v>3e trim. 2023</v>
      </c>
    </row>
    <row r="7" spans="1:3">
      <c r="A7" t="s">
        <v>7</v>
      </c>
      <c r="B7" t="str">
        <f>IF(MONTH(B1)=3,CONCATENATE("1er trim. ",YEAR(B1)-1),IF(MONTH(B1)=6,CONCATENATE("2e trim. ",YEAR(B1)-1),IF(MONTH(B1)=9,CONCATENATE("3e trim. ",YEAR(B1)-1),CONCATENATE("4e trim. ",YEAR(B1)-1))))</f>
        <v>3e trim. 2022</v>
      </c>
    </row>
    <row r="8" spans="1:3">
      <c r="A8" t="s">
        <v>8</v>
      </c>
      <c r="B8" s="7">
        <f>DATE(YEAR(B1)-1,MONTH(B1),1)</f>
        <v>44805</v>
      </c>
    </row>
    <row r="11" spans="1:3">
      <c r="C11" s="18" t="e">
        <f>RIGHT(#REF!,2)-1</f>
        <v>#REF!</v>
      </c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F484"/>
  <sheetViews>
    <sheetView workbookViewId="0">
      <selection activeCell="A16" sqref="A16:C16"/>
    </sheetView>
  </sheetViews>
  <sheetFormatPr baseColWidth="10" defaultRowHeight="13.2"/>
  <cols>
    <col min="1" max="1" width="31.5546875" bestFit="1" customWidth="1"/>
    <col min="2" max="2" width="44.44140625" customWidth="1"/>
  </cols>
  <sheetData>
    <row r="1" spans="1:6">
      <c r="A1" s="1" t="s">
        <v>50</v>
      </c>
      <c r="B1" s="8" t="s">
        <v>56</v>
      </c>
      <c r="C1" t="s">
        <v>52</v>
      </c>
    </row>
    <row r="2" spans="1:6">
      <c r="A2" s="3">
        <v>28101</v>
      </c>
      <c r="B2" t="s">
        <v>1303</v>
      </c>
      <c r="C2" t="s">
        <v>24</v>
      </c>
      <c r="D2" t="str">
        <f>UPPER(B2)</f>
        <v>BASSIN DE ROUEN</v>
      </c>
      <c r="F2" t="s">
        <v>23</v>
      </c>
    </row>
    <row r="3" spans="1:6">
      <c r="A3" s="3">
        <v>28102</v>
      </c>
      <c r="B3" t="s">
        <v>1304</v>
      </c>
      <c r="C3" t="s">
        <v>24</v>
      </c>
      <c r="D3" t="str">
        <f t="shared" ref="D3:D34" si="0">UPPER(B3)</f>
        <v>BASSIN DU PAYS DE CAUX</v>
      </c>
      <c r="F3" t="s">
        <v>25</v>
      </c>
    </row>
    <row r="4" spans="1:6">
      <c r="A4" s="3">
        <v>28103</v>
      </c>
      <c r="B4" t="s">
        <v>1305</v>
      </c>
      <c r="C4" t="s">
        <v>24</v>
      </c>
      <c r="D4" t="str">
        <f t="shared" si="0"/>
        <v>BASSIN DE CAUX-MARITIME</v>
      </c>
      <c r="F4" t="s">
        <v>26</v>
      </c>
    </row>
    <row r="5" spans="1:6">
      <c r="A5" s="3">
        <v>28104</v>
      </c>
      <c r="B5" t="s">
        <v>1306</v>
      </c>
      <c r="C5" t="s">
        <v>24</v>
      </c>
      <c r="D5" t="str">
        <f t="shared" si="0"/>
        <v>BASSIN DU TRÉPORT</v>
      </c>
      <c r="F5" t="s">
        <v>27</v>
      </c>
    </row>
    <row r="6" spans="1:6">
      <c r="A6" s="3">
        <v>28105</v>
      </c>
      <c r="B6" t="s">
        <v>1307</v>
      </c>
      <c r="C6" t="s">
        <v>24</v>
      </c>
      <c r="D6" t="str">
        <f t="shared" si="0"/>
        <v>BASSIN DE FORGES-LES-EAUX</v>
      </c>
      <c r="F6" t="s">
        <v>28</v>
      </c>
    </row>
    <row r="7" spans="1:6">
      <c r="A7" s="3">
        <v>28106</v>
      </c>
      <c r="B7" t="s">
        <v>1308</v>
      </c>
      <c r="C7" t="s">
        <v>24</v>
      </c>
      <c r="D7" t="str">
        <f t="shared" si="0"/>
        <v>BASSIN DU HAVRE</v>
      </c>
      <c r="F7" t="s">
        <v>29</v>
      </c>
    </row>
    <row r="8" spans="1:6">
      <c r="A8" s="3">
        <v>28107</v>
      </c>
      <c r="B8" t="s">
        <v>1309</v>
      </c>
      <c r="C8" t="s">
        <v>24</v>
      </c>
      <c r="D8" t="str">
        <f t="shared" si="0"/>
        <v>BASSIN DE FÉCAMP</v>
      </c>
      <c r="F8" t="s">
        <v>30</v>
      </c>
    </row>
    <row r="9" spans="1:6">
      <c r="A9" s="3">
        <v>28108</v>
      </c>
      <c r="B9" t="s">
        <v>1310</v>
      </c>
      <c r="C9" t="s">
        <v>24</v>
      </c>
      <c r="D9" t="str">
        <f t="shared" si="0"/>
        <v>BASSIN DE LILLEBONNE</v>
      </c>
      <c r="F9" t="s">
        <v>31</v>
      </c>
    </row>
    <row r="10" spans="1:6">
      <c r="A10" s="3">
        <v>28109</v>
      </c>
      <c r="B10" t="s">
        <v>1311</v>
      </c>
      <c r="C10" t="s">
        <v>24</v>
      </c>
      <c r="D10" t="str">
        <f t="shared" si="0"/>
        <v>BASSIN D'ELBEUF</v>
      </c>
      <c r="F10" t="s">
        <v>32</v>
      </c>
    </row>
    <row r="11" spans="1:6">
      <c r="A11" s="3">
        <v>28110</v>
      </c>
      <c r="B11" t="s">
        <v>1312</v>
      </c>
      <c r="C11" t="s">
        <v>34</v>
      </c>
      <c r="D11" t="str">
        <f t="shared" si="0"/>
        <v>BASSIN DE LOUVIERS</v>
      </c>
      <c r="F11" t="s">
        <v>33</v>
      </c>
    </row>
    <row r="12" spans="1:6">
      <c r="A12" s="3">
        <v>28111</v>
      </c>
      <c r="B12" t="s">
        <v>1313</v>
      </c>
      <c r="C12" t="s">
        <v>34</v>
      </c>
      <c r="D12" t="str">
        <f t="shared" si="0"/>
        <v>BASSIN D'ÉVREUX</v>
      </c>
      <c r="F12" t="s">
        <v>35</v>
      </c>
    </row>
    <row r="13" spans="1:6">
      <c r="A13" s="3">
        <v>28112</v>
      </c>
      <c r="B13" t="s">
        <v>1314</v>
      </c>
      <c r="C13" t="s">
        <v>34</v>
      </c>
      <c r="D13" t="str">
        <f t="shared" si="0"/>
        <v>BASSIN DE VERNON</v>
      </c>
      <c r="F13" t="s">
        <v>36</v>
      </c>
    </row>
    <row r="14" spans="1:6">
      <c r="A14" s="3">
        <v>28113</v>
      </c>
      <c r="B14" t="s">
        <v>1315</v>
      </c>
      <c r="C14" t="s">
        <v>34</v>
      </c>
      <c r="D14" t="str">
        <f t="shared" si="0"/>
        <v>BASSIN DE BERNAY</v>
      </c>
      <c r="F14" t="s">
        <v>37</v>
      </c>
    </row>
    <row r="15" spans="1:6">
      <c r="A15" s="3">
        <v>28114</v>
      </c>
      <c r="B15" t="s">
        <v>1316</v>
      </c>
      <c r="C15" t="s">
        <v>34</v>
      </c>
      <c r="D15" t="str">
        <f t="shared" si="0"/>
        <v>BASSIN DE PONT-AUDEMER</v>
      </c>
      <c r="F15" t="s">
        <v>38</v>
      </c>
    </row>
    <row r="16" spans="1:6">
      <c r="A16" s="3">
        <v>28116</v>
      </c>
      <c r="B16" t="s">
        <v>1317</v>
      </c>
      <c r="C16" t="s">
        <v>34</v>
      </c>
      <c r="D16" t="str">
        <f t="shared" si="0"/>
        <v>BASSIN DE GISORS</v>
      </c>
      <c r="F16" t="s">
        <v>39</v>
      </c>
    </row>
    <row r="17" spans="1:6">
      <c r="A17" s="8">
        <v>28117</v>
      </c>
      <c r="B17" t="s">
        <v>1318</v>
      </c>
      <c r="C17" t="s">
        <v>40</v>
      </c>
      <c r="D17" t="str">
        <f t="shared" si="0"/>
        <v>BASSIN DE CAEN</v>
      </c>
      <c r="F17" t="s">
        <v>21</v>
      </c>
    </row>
    <row r="18" spans="1:6">
      <c r="A18">
        <v>28118</v>
      </c>
      <c r="B18" t="s">
        <v>1319</v>
      </c>
      <c r="C18" t="s">
        <v>40</v>
      </c>
      <c r="D18" t="str">
        <f t="shared" si="0"/>
        <v>BASSIN DE BAYEUX</v>
      </c>
      <c r="F18" t="s">
        <v>20</v>
      </c>
    </row>
    <row r="19" spans="1:6">
      <c r="A19">
        <v>28119</v>
      </c>
      <c r="B19" t="s">
        <v>1320</v>
      </c>
      <c r="C19" t="s">
        <v>40</v>
      </c>
      <c r="D19" t="str">
        <f t="shared" si="0"/>
        <v>BASSIN DE FALAISE</v>
      </c>
      <c r="F19" t="s">
        <v>19</v>
      </c>
    </row>
    <row r="20" spans="1:6">
      <c r="A20">
        <v>28120</v>
      </c>
      <c r="B20" t="s">
        <v>1321</v>
      </c>
      <c r="C20" t="s">
        <v>40</v>
      </c>
      <c r="D20" t="str">
        <f t="shared" si="0"/>
        <v>BASSIN DE LISIEUX</v>
      </c>
      <c r="F20" t="s">
        <v>18</v>
      </c>
    </row>
    <row r="21" spans="1:6">
      <c r="A21">
        <v>28121</v>
      </c>
      <c r="B21" t="s">
        <v>1322</v>
      </c>
      <c r="C21" t="s">
        <v>40</v>
      </c>
      <c r="D21" t="str">
        <f t="shared" si="0"/>
        <v>BASSIN DE VIRE</v>
      </c>
      <c r="F21" t="s">
        <v>22</v>
      </c>
    </row>
    <row r="22" spans="1:6">
      <c r="A22">
        <v>28122</v>
      </c>
      <c r="B22" t="s">
        <v>1323</v>
      </c>
      <c r="C22" t="s">
        <v>42</v>
      </c>
      <c r="D22" t="str">
        <f t="shared" si="0"/>
        <v>BASSIN DU NORD-COTENTIN</v>
      </c>
      <c r="F22" t="s">
        <v>41</v>
      </c>
    </row>
    <row r="23" spans="1:6">
      <c r="A23">
        <v>28123</v>
      </c>
      <c r="B23" t="s">
        <v>1324</v>
      </c>
      <c r="C23" t="s">
        <v>42</v>
      </c>
      <c r="D23" t="str">
        <f t="shared" si="0"/>
        <v>BASSIN DU SUD-MANCHE</v>
      </c>
      <c r="F23" t="s">
        <v>43</v>
      </c>
    </row>
    <row r="24" spans="1:6">
      <c r="A24">
        <v>28124</v>
      </c>
      <c r="B24" t="s">
        <v>1325</v>
      </c>
      <c r="C24" t="s">
        <v>42</v>
      </c>
      <c r="D24" t="str">
        <f t="shared" si="0"/>
        <v>BASSIN DE SAINT-LÔ - COUTANCES</v>
      </c>
      <c r="F24" t="s">
        <v>44</v>
      </c>
    </row>
    <row r="25" spans="1:6">
      <c r="A25">
        <v>28125</v>
      </c>
      <c r="B25" t="s">
        <v>1326</v>
      </c>
      <c r="C25" t="s">
        <v>46</v>
      </c>
      <c r="D25" t="str">
        <f t="shared" si="0"/>
        <v>BASSIN DE FLERS</v>
      </c>
      <c r="F25" t="s">
        <v>45</v>
      </c>
    </row>
    <row r="26" spans="1:6">
      <c r="A26">
        <v>28126</v>
      </c>
      <c r="B26" t="s">
        <v>1327</v>
      </c>
      <c r="C26" t="s">
        <v>46</v>
      </c>
      <c r="D26" t="str">
        <f t="shared" si="0"/>
        <v>BASSIN D'ALENÇON</v>
      </c>
      <c r="F26" t="s">
        <v>47</v>
      </c>
    </row>
    <row r="27" spans="1:6">
      <c r="A27">
        <v>28127</v>
      </c>
      <c r="B27" t="s">
        <v>1328</v>
      </c>
      <c r="C27" t="s">
        <v>46</v>
      </c>
      <c r="D27" t="str">
        <f t="shared" si="0"/>
        <v>BASSIN D'ARGENTAN</v>
      </c>
      <c r="F27" t="s">
        <v>48</v>
      </c>
    </row>
    <row r="28" spans="1:6">
      <c r="A28">
        <v>28128</v>
      </c>
      <c r="B28" t="s">
        <v>1329</v>
      </c>
      <c r="C28" t="s">
        <v>46</v>
      </c>
      <c r="D28" t="str">
        <f t="shared" si="0"/>
        <v>BASSIN DE MORTAGNE - L'AIGLE</v>
      </c>
      <c r="F28" t="s">
        <v>49</v>
      </c>
    </row>
    <row r="29" spans="1:6">
      <c r="A29">
        <v>14</v>
      </c>
      <c r="B29" t="s">
        <v>1330</v>
      </c>
      <c r="D29" t="str">
        <f t="shared" si="0"/>
        <v>CALVADOS</v>
      </c>
      <c r="F29" t="s">
        <v>40</v>
      </c>
    </row>
    <row r="30" spans="1:6">
      <c r="A30">
        <v>27</v>
      </c>
      <c r="B30" t="s">
        <v>1331</v>
      </c>
      <c r="D30" t="str">
        <f t="shared" si="0"/>
        <v>EURE</v>
      </c>
      <c r="F30" t="s">
        <v>34</v>
      </c>
    </row>
    <row r="31" spans="1:6">
      <c r="A31">
        <v>50</v>
      </c>
      <c r="B31" t="s">
        <v>1332</v>
      </c>
      <c r="D31" t="str">
        <f t="shared" si="0"/>
        <v>MANCHE</v>
      </c>
      <c r="F31" t="s">
        <v>42</v>
      </c>
    </row>
    <row r="32" spans="1:6">
      <c r="A32">
        <v>61</v>
      </c>
      <c r="B32" t="s">
        <v>1333</v>
      </c>
      <c r="D32" t="str">
        <f t="shared" si="0"/>
        <v>ORNE</v>
      </c>
      <c r="F32" t="s">
        <v>46</v>
      </c>
    </row>
    <row r="33" spans="1:6">
      <c r="A33">
        <v>76</v>
      </c>
      <c r="B33" t="s">
        <v>1334</v>
      </c>
      <c r="D33" t="str">
        <f t="shared" si="0"/>
        <v>SEINE-MARITIME</v>
      </c>
      <c r="F33" t="s">
        <v>24</v>
      </c>
    </row>
    <row r="34" spans="1:6">
      <c r="A34">
        <v>28</v>
      </c>
      <c r="B34" s="8" t="s">
        <v>1335</v>
      </c>
      <c r="D34" t="str">
        <f t="shared" si="0"/>
        <v>NORMANDIE</v>
      </c>
      <c r="F34" t="s">
        <v>76</v>
      </c>
    </row>
    <row r="484" spans="1:1">
      <c r="A484" s="8"/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610"/>
  <sheetViews>
    <sheetView workbookViewId="0">
      <selection activeCell="A16" sqref="A16:C16"/>
    </sheetView>
  </sheetViews>
  <sheetFormatPr baseColWidth="10" defaultColWidth="9.21875" defaultRowHeight="12.6"/>
  <cols>
    <col min="1" max="1" width="9.21875" style="6"/>
    <col min="2" max="2" width="31.5546875" style="6" bestFit="1" customWidth="1"/>
    <col min="3" max="8" width="9.21875" style="6"/>
    <col min="9" max="11" width="9.21875" style="87"/>
    <col min="12" max="16384" width="9.21875" style="6"/>
  </cols>
  <sheetData>
    <row r="1" spans="1:11" ht="13.2">
      <c r="A1" s="6" t="s">
        <v>50</v>
      </c>
      <c r="B1" s="5" t="s">
        <v>51</v>
      </c>
      <c r="C1" s="5" t="s">
        <v>53</v>
      </c>
      <c r="I1" s="8" t="s">
        <v>172</v>
      </c>
      <c r="J1" s="8" t="s">
        <v>1250</v>
      </c>
      <c r="K1" s="8"/>
    </row>
    <row r="2" spans="1:11" ht="13.2">
      <c r="A2" s="6">
        <v>2801</v>
      </c>
      <c r="B2" t="s">
        <v>1303</v>
      </c>
      <c r="C2">
        <v>28101</v>
      </c>
      <c r="D2" s="14" t="s">
        <v>1334</v>
      </c>
      <c r="E2" s="6" t="str">
        <f>"la "&amp;D2</f>
        <v>la SEINE-MARITIME</v>
      </c>
      <c r="I2" s="8"/>
      <c r="J2" s="8"/>
      <c r="K2" s="8"/>
    </row>
    <row r="3" spans="1:11" ht="13.2">
      <c r="A3" s="6">
        <v>2802</v>
      </c>
      <c r="B3" t="s">
        <v>1304</v>
      </c>
      <c r="C3">
        <v>28102</v>
      </c>
      <c r="D3" s="14" t="s">
        <v>1334</v>
      </c>
      <c r="E3" s="6" t="str">
        <f t="shared" ref="E3:E24" si="0">"la "&amp;D3</f>
        <v>la SEINE-MARITIME</v>
      </c>
      <c r="I3" s="8">
        <v>2801</v>
      </c>
      <c r="J3" s="8" t="s">
        <v>1251</v>
      </c>
      <c r="K3" s="8" t="s">
        <v>23</v>
      </c>
    </row>
    <row r="4" spans="1:11" ht="13.2">
      <c r="A4" s="6">
        <v>2803</v>
      </c>
      <c r="B4" t="s">
        <v>1305</v>
      </c>
      <c r="C4">
        <v>28103</v>
      </c>
      <c r="D4" s="14" t="s">
        <v>1334</v>
      </c>
      <c r="E4" s="6" t="str">
        <f t="shared" si="0"/>
        <v>la SEINE-MARITIME</v>
      </c>
      <c r="I4" s="8">
        <v>2802</v>
      </c>
      <c r="J4" s="8" t="s">
        <v>1252</v>
      </c>
      <c r="K4" s="8" t="s">
        <v>25</v>
      </c>
    </row>
    <row r="5" spans="1:11" ht="13.2">
      <c r="A5" s="6">
        <v>2804</v>
      </c>
      <c r="B5" t="s">
        <v>1306</v>
      </c>
      <c r="C5">
        <v>28104</v>
      </c>
      <c r="D5" s="14" t="s">
        <v>1334</v>
      </c>
      <c r="E5" s="6" t="str">
        <f t="shared" si="0"/>
        <v>la SEINE-MARITIME</v>
      </c>
      <c r="I5" s="8">
        <v>2803</v>
      </c>
      <c r="J5" s="8" t="s">
        <v>1253</v>
      </c>
      <c r="K5" s="8" t="s">
        <v>26</v>
      </c>
    </row>
    <row r="6" spans="1:11" ht="13.2">
      <c r="A6" s="6">
        <v>2805</v>
      </c>
      <c r="B6" t="s">
        <v>1307</v>
      </c>
      <c r="C6">
        <v>28105</v>
      </c>
      <c r="D6" s="14" t="s">
        <v>1334</v>
      </c>
      <c r="E6" s="6" t="str">
        <f t="shared" si="0"/>
        <v>la SEINE-MARITIME</v>
      </c>
      <c r="I6" s="8">
        <v>2804</v>
      </c>
      <c r="J6" s="8" t="s">
        <v>1254</v>
      </c>
      <c r="K6" s="8" t="s">
        <v>27</v>
      </c>
    </row>
    <row r="7" spans="1:11" ht="13.2">
      <c r="A7" s="6">
        <v>2806</v>
      </c>
      <c r="B7" t="s">
        <v>1308</v>
      </c>
      <c r="C7">
        <v>28106</v>
      </c>
      <c r="D7" s="14" t="s">
        <v>1334</v>
      </c>
      <c r="E7" s="6" t="str">
        <f t="shared" si="0"/>
        <v>la SEINE-MARITIME</v>
      </c>
      <c r="I7" s="8">
        <v>2805</v>
      </c>
      <c r="J7" s="8" t="s">
        <v>1255</v>
      </c>
      <c r="K7" s="8" t="s">
        <v>28</v>
      </c>
    </row>
    <row r="8" spans="1:11" ht="13.2">
      <c r="A8" s="6">
        <v>2807</v>
      </c>
      <c r="B8" t="s">
        <v>1309</v>
      </c>
      <c r="C8">
        <v>28107</v>
      </c>
      <c r="D8" s="14" t="s">
        <v>1334</v>
      </c>
      <c r="E8" s="6" t="str">
        <f t="shared" si="0"/>
        <v>la SEINE-MARITIME</v>
      </c>
      <c r="I8" s="8">
        <v>2806</v>
      </c>
      <c r="J8" s="8" t="s">
        <v>1256</v>
      </c>
      <c r="K8" s="8" t="s">
        <v>29</v>
      </c>
    </row>
    <row r="9" spans="1:11" ht="13.2">
      <c r="A9" s="6">
        <v>2808</v>
      </c>
      <c r="B9" t="s">
        <v>1310</v>
      </c>
      <c r="C9">
        <v>28108</v>
      </c>
      <c r="D9" s="14" t="s">
        <v>1334</v>
      </c>
      <c r="E9" s="6" t="str">
        <f t="shared" si="0"/>
        <v>la SEINE-MARITIME</v>
      </c>
      <c r="I9" s="8">
        <v>2807</v>
      </c>
      <c r="J9" s="8" t="s">
        <v>1257</v>
      </c>
      <c r="K9" s="8" t="s">
        <v>30</v>
      </c>
    </row>
    <row r="10" spans="1:11" ht="13.2">
      <c r="A10" s="6">
        <v>2809</v>
      </c>
      <c r="B10" t="s">
        <v>1311</v>
      </c>
      <c r="C10">
        <v>28109</v>
      </c>
      <c r="D10" s="14" t="s">
        <v>1334</v>
      </c>
      <c r="E10" s="6" t="str">
        <f t="shared" si="0"/>
        <v>la SEINE-MARITIME</v>
      </c>
      <c r="I10" s="8">
        <v>2808</v>
      </c>
      <c r="J10" s="8" t="s">
        <v>1258</v>
      </c>
      <c r="K10" s="8" t="s">
        <v>31</v>
      </c>
    </row>
    <row r="11" spans="1:11" ht="13.2">
      <c r="A11" s="6">
        <v>2810</v>
      </c>
      <c r="B11" t="s">
        <v>1312</v>
      </c>
      <c r="C11">
        <v>28110</v>
      </c>
      <c r="D11" s="14" t="s">
        <v>1331</v>
      </c>
      <c r="E11" s="6" t="str">
        <f>"l' "&amp;D11</f>
        <v>l' EURE</v>
      </c>
      <c r="I11" s="8">
        <v>2809</v>
      </c>
      <c r="J11" s="8" t="s">
        <v>1259</v>
      </c>
      <c r="K11" s="8" t="s">
        <v>32</v>
      </c>
    </row>
    <row r="12" spans="1:11" ht="13.2">
      <c r="A12" s="6">
        <v>2811</v>
      </c>
      <c r="B12" t="s">
        <v>1313</v>
      </c>
      <c r="C12">
        <v>28111</v>
      </c>
      <c r="D12" s="14" t="s">
        <v>1331</v>
      </c>
      <c r="E12" s="6" t="str">
        <f t="shared" ref="E12:E16" si="1">"l' "&amp;D12</f>
        <v>l' EURE</v>
      </c>
      <c r="I12" s="8">
        <v>2810</v>
      </c>
      <c r="J12" s="8" t="s">
        <v>1260</v>
      </c>
      <c r="K12" s="8" t="s">
        <v>33</v>
      </c>
    </row>
    <row r="13" spans="1:11" ht="13.2">
      <c r="A13" s="6">
        <v>2812</v>
      </c>
      <c r="B13" t="s">
        <v>1314</v>
      </c>
      <c r="C13">
        <v>28112</v>
      </c>
      <c r="D13" s="14" t="s">
        <v>1331</v>
      </c>
      <c r="E13" s="6" t="str">
        <f t="shared" si="1"/>
        <v>l' EURE</v>
      </c>
      <c r="I13" s="8">
        <v>2811</v>
      </c>
      <c r="J13" s="8" t="s">
        <v>1261</v>
      </c>
      <c r="K13" s="8" t="s">
        <v>35</v>
      </c>
    </row>
    <row r="14" spans="1:11" ht="13.2">
      <c r="A14" s="6">
        <v>2813</v>
      </c>
      <c r="B14" t="s">
        <v>1315</v>
      </c>
      <c r="C14">
        <v>28113</v>
      </c>
      <c r="D14" s="14" t="s">
        <v>1331</v>
      </c>
      <c r="E14" s="6" t="str">
        <f t="shared" si="1"/>
        <v>l' EURE</v>
      </c>
      <c r="I14" s="8">
        <v>2812</v>
      </c>
      <c r="J14" s="8" t="s">
        <v>1262</v>
      </c>
      <c r="K14" s="8" t="s">
        <v>36</v>
      </c>
    </row>
    <row r="15" spans="1:11" ht="13.2">
      <c r="A15" s="6">
        <v>2814</v>
      </c>
      <c r="B15" t="s">
        <v>1316</v>
      </c>
      <c r="C15">
        <v>28114</v>
      </c>
      <c r="D15" s="14" t="s">
        <v>1331</v>
      </c>
      <c r="E15" s="6" t="str">
        <f t="shared" si="1"/>
        <v>l' EURE</v>
      </c>
      <c r="I15" s="8">
        <v>2813</v>
      </c>
      <c r="J15" s="8" t="s">
        <v>1263</v>
      </c>
      <c r="K15" s="8" t="s">
        <v>37</v>
      </c>
    </row>
    <row r="16" spans="1:11" ht="13.2">
      <c r="A16" s="6">
        <v>2816</v>
      </c>
      <c r="B16" t="s">
        <v>1317</v>
      </c>
      <c r="C16">
        <v>28116</v>
      </c>
      <c r="D16" s="14" t="s">
        <v>1331</v>
      </c>
      <c r="E16" s="6" t="str">
        <f t="shared" si="1"/>
        <v>l' EURE</v>
      </c>
      <c r="I16" s="8">
        <v>2814</v>
      </c>
      <c r="J16" s="8" t="s">
        <v>1264</v>
      </c>
      <c r="K16" s="8" t="s">
        <v>38</v>
      </c>
    </row>
    <row r="17" spans="1:11" ht="13.2">
      <c r="A17" s="6">
        <v>2817</v>
      </c>
      <c r="B17" t="s">
        <v>1318</v>
      </c>
      <c r="C17">
        <v>28117</v>
      </c>
      <c r="D17" s="14" t="s">
        <v>1330</v>
      </c>
      <c r="E17" s="6" t="str">
        <f>"le "&amp;D17</f>
        <v>le CALVADOS</v>
      </c>
      <c r="I17" s="8">
        <v>2816</v>
      </c>
      <c r="J17" s="8" t="s">
        <v>1265</v>
      </c>
      <c r="K17" s="8" t="s">
        <v>39</v>
      </c>
    </row>
    <row r="18" spans="1:11" ht="13.2">
      <c r="A18" s="6">
        <v>2818</v>
      </c>
      <c r="B18" t="s">
        <v>1319</v>
      </c>
      <c r="C18">
        <v>28118</v>
      </c>
      <c r="D18" s="14" t="s">
        <v>1330</v>
      </c>
      <c r="E18" s="6" t="str">
        <f t="shared" ref="E18:E21" si="2">"le "&amp;D18</f>
        <v>le CALVADOS</v>
      </c>
      <c r="I18" s="8">
        <v>2817</v>
      </c>
      <c r="J18" s="8" t="s">
        <v>1266</v>
      </c>
      <c r="K18" s="8" t="s">
        <v>21</v>
      </c>
    </row>
    <row r="19" spans="1:11" ht="13.2">
      <c r="A19" s="6">
        <v>2819</v>
      </c>
      <c r="B19" t="s">
        <v>1320</v>
      </c>
      <c r="C19">
        <v>28119</v>
      </c>
      <c r="D19" s="14" t="s">
        <v>1330</v>
      </c>
      <c r="E19" s="6" t="str">
        <f t="shared" si="2"/>
        <v>le CALVADOS</v>
      </c>
      <c r="I19" s="8">
        <v>2818</v>
      </c>
      <c r="J19" s="8" t="s">
        <v>1267</v>
      </c>
      <c r="K19" s="8" t="s">
        <v>20</v>
      </c>
    </row>
    <row r="20" spans="1:11" ht="13.2">
      <c r="A20" s="6">
        <v>2820</v>
      </c>
      <c r="B20" t="s">
        <v>1321</v>
      </c>
      <c r="C20">
        <v>28120</v>
      </c>
      <c r="D20" s="14" t="s">
        <v>1330</v>
      </c>
      <c r="E20" s="6" t="str">
        <f t="shared" si="2"/>
        <v>le CALVADOS</v>
      </c>
      <c r="I20" s="8">
        <v>2819</v>
      </c>
      <c r="J20" s="8" t="s">
        <v>1268</v>
      </c>
      <c r="K20" s="8" t="s">
        <v>19</v>
      </c>
    </row>
    <row r="21" spans="1:11" ht="13.2">
      <c r="A21" s="6">
        <v>2821</v>
      </c>
      <c r="B21" t="s">
        <v>1322</v>
      </c>
      <c r="C21">
        <v>28121</v>
      </c>
      <c r="D21" s="14" t="s">
        <v>1330</v>
      </c>
      <c r="E21" s="6" t="str">
        <f t="shared" si="2"/>
        <v>le CALVADOS</v>
      </c>
      <c r="I21" s="8">
        <v>2820</v>
      </c>
      <c r="J21" s="8" t="s">
        <v>1269</v>
      </c>
      <c r="K21" s="8" t="s">
        <v>18</v>
      </c>
    </row>
    <row r="22" spans="1:11" ht="13.2">
      <c r="A22" s="6">
        <v>2822</v>
      </c>
      <c r="B22" t="s">
        <v>1323</v>
      </c>
      <c r="C22">
        <v>28122</v>
      </c>
      <c r="D22" s="14" t="s">
        <v>1332</v>
      </c>
      <c r="E22" s="6" t="str">
        <f t="shared" si="0"/>
        <v>la MANCHE</v>
      </c>
      <c r="I22" s="8">
        <v>2821</v>
      </c>
      <c r="J22" s="8" t="s">
        <v>17</v>
      </c>
      <c r="K22" s="8" t="s">
        <v>22</v>
      </c>
    </row>
    <row r="23" spans="1:11" ht="13.2">
      <c r="A23" s="6">
        <v>2823</v>
      </c>
      <c r="B23" t="s">
        <v>1324</v>
      </c>
      <c r="C23">
        <v>28123</v>
      </c>
      <c r="D23" s="14" t="s">
        <v>1332</v>
      </c>
      <c r="E23" s="6" t="str">
        <f t="shared" si="0"/>
        <v>la MANCHE</v>
      </c>
      <c r="I23" s="8">
        <v>2822</v>
      </c>
      <c r="J23" s="8" t="s">
        <v>1270</v>
      </c>
      <c r="K23" s="8" t="s">
        <v>41</v>
      </c>
    </row>
    <row r="24" spans="1:11" ht="13.2">
      <c r="A24" s="6">
        <v>2824</v>
      </c>
      <c r="B24" t="s">
        <v>1325</v>
      </c>
      <c r="C24">
        <v>28124</v>
      </c>
      <c r="D24" s="14" t="s">
        <v>1332</v>
      </c>
      <c r="E24" s="6" t="str">
        <f t="shared" si="0"/>
        <v>la MANCHE</v>
      </c>
      <c r="I24" s="8">
        <v>2823</v>
      </c>
      <c r="J24" s="8" t="s">
        <v>1271</v>
      </c>
      <c r="K24" s="8" t="s">
        <v>43</v>
      </c>
    </row>
    <row r="25" spans="1:11" ht="13.2">
      <c r="A25" s="6">
        <v>2825</v>
      </c>
      <c r="B25" t="s">
        <v>1326</v>
      </c>
      <c r="C25">
        <v>28125</v>
      </c>
      <c r="D25" s="14" t="s">
        <v>1333</v>
      </c>
      <c r="E25" s="6" t="str">
        <f>"l' "&amp;D25</f>
        <v>l' ORNE</v>
      </c>
      <c r="I25" s="8">
        <v>2824</v>
      </c>
      <c r="J25" s="8" t="s">
        <v>1272</v>
      </c>
      <c r="K25" s="8" t="s">
        <v>44</v>
      </c>
    </row>
    <row r="26" spans="1:11" ht="13.2">
      <c r="A26" s="6">
        <v>2826</v>
      </c>
      <c r="B26" t="s">
        <v>1327</v>
      </c>
      <c r="C26">
        <v>28126</v>
      </c>
      <c r="D26" s="14" t="s">
        <v>1333</v>
      </c>
      <c r="E26" s="6" t="str">
        <f t="shared" ref="E26:E28" si="3">"l' "&amp;D26</f>
        <v>l' ORNE</v>
      </c>
      <c r="I26" s="8">
        <v>2825</v>
      </c>
      <c r="J26" s="8" t="s">
        <v>1273</v>
      </c>
      <c r="K26" s="8" t="s">
        <v>45</v>
      </c>
    </row>
    <row r="27" spans="1:11" ht="13.2">
      <c r="A27" s="6">
        <v>2827</v>
      </c>
      <c r="B27" t="s">
        <v>1328</v>
      </c>
      <c r="C27">
        <v>28127</v>
      </c>
      <c r="D27" s="14" t="s">
        <v>1333</v>
      </c>
      <c r="E27" s="6" t="str">
        <f t="shared" si="3"/>
        <v>l' ORNE</v>
      </c>
      <c r="I27" s="8">
        <v>2826</v>
      </c>
      <c r="J27" s="8" t="s">
        <v>1274</v>
      </c>
      <c r="K27" s="8" t="s">
        <v>47</v>
      </c>
    </row>
    <row r="28" spans="1:11" ht="13.2">
      <c r="A28" s="6">
        <v>2828</v>
      </c>
      <c r="B28" t="s">
        <v>1329</v>
      </c>
      <c r="C28">
        <v>28128</v>
      </c>
      <c r="D28" s="14" t="s">
        <v>1333</v>
      </c>
      <c r="E28" s="6" t="str">
        <f t="shared" si="3"/>
        <v>l' ORNE</v>
      </c>
      <c r="I28" s="8">
        <v>2827</v>
      </c>
      <c r="J28" s="8" t="s">
        <v>1275</v>
      </c>
      <c r="K28" s="8" t="s">
        <v>48</v>
      </c>
    </row>
    <row r="29" spans="1:11" ht="13.2">
      <c r="A29" s="6">
        <v>14</v>
      </c>
      <c r="B29" t="s">
        <v>1330</v>
      </c>
      <c r="C29"/>
      <c r="D29" s="14" t="s">
        <v>1335</v>
      </c>
      <c r="E29" s="6" t="s">
        <v>1248</v>
      </c>
      <c r="I29" s="8">
        <v>2828</v>
      </c>
      <c r="J29" s="8" t="s">
        <v>1276</v>
      </c>
      <c r="K29" s="8" t="s">
        <v>49</v>
      </c>
    </row>
    <row r="30" spans="1:11" ht="13.2">
      <c r="A30" s="6">
        <v>27</v>
      </c>
      <c r="B30" t="s">
        <v>1331</v>
      </c>
      <c r="C30"/>
      <c r="D30" s="14" t="s">
        <v>1335</v>
      </c>
      <c r="E30" s="6" t="s">
        <v>1248</v>
      </c>
    </row>
    <row r="31" spans="1:11" ht="13.2">
      <c r="A31" s="6">
        <v>50</v>
      </c>
      <c r="B31" t="s">
        <v>1332</v>
      </c>
      <c r="C31"/>
      <c r="D31" s="14" t="s">
        <v>1335</v>
      </c>
      <c r="E31" s="6" t="s">
        <v>1248</v>
      </c>
    </row>
    <row r="32" spans="1:11" ht="13.2">
      <c r="A32" s="6">
        <v>61</v>
      </c>
      <c r="B32" t="s">
        <v>1333</v>
      </c>
      <c r="C32"/>
      <c r="D32" s="14" t="s">
        <v>1335</v>
      </c>
      <c r="E32" s="6" t="s">
        <v>1248</v>
      </c>
    </row>
    <row r="33" spans="1:5" ht="13.2">
      <c r="A33" s="6">
        <v>76</v>
      </c>
      <c r="B33" t="s">
        <v>1334</v>
      </c>
      <c r="C33"/>
      <c r="D33" s="14" t="s">
        <v>1335</v>
      </c>
      <c r="E33" s="6" t="s">
        <v>1248</v>
      </c>
    </row>
    <row r="34" spans="1:5" ht="13.2">
      <c r="A34" s="6">
        <v>28</v>
      </c>
      <c r="B34" t="s">
        <v>1335</v>
      </c>
      <c r="C34"/>
      <c r="D34" s="14" t="s">
        <v>1335</v>
      </c>
      <c r="E34" s="6" t="s">
        <v>1248</v>
      </c>
    </row>
    <row r="35" spans="1:5" ht="13.2">
      <c r="B35"/>
      <c r="C35"/>
      <c r="D35" s="14"/>
    </row>
    <row r="36" spans="1:5" ht="13.2">
      <c r="B36"/>
      <c r="C36"/>
      <c r="D36" s="14"/>
    </row>
    <row r="37" spans="1:5" ht="13.2">
      <c r="B37"/>
      <c r="C37"/>
      <c r="D37" s="14"/>
    </row>
    <row r="38" spans="1:5" ht="13.2">
      <c r="B38"/>
      <c r="C38"/>
      <c r="D38" s="14"/>
    </row>
    <row r="39" spans="1:5" ht="13.2">
      <c r="B39"/>
      <c r="C39"/>
      <c r="D39" s="14"/>
    </row>
    <row r="40" spans="1:5" ht="13.2">
      <c r="B40"/>
      <c r="C40"/>
      <c r="D40" s="14"/>
    </row>
    <row r="41" spans="1:5" ht="13.2">
      <c r="B41"/>
      <c r="C41"/>
      <c r="D41" s="14"/>
    </row>
    <row r="42" spans="1:5" ht="13.2">
      <c r="B42"/>
      <c r="C42"/>
      <c r="D42" s="14"/>
    </row>
    <row r="43" spans="1:5" ht="13.2">
      <c r="B43"/>
      <c r="C43"/>
      <c r="D43" s="14"/>
    </row>
    <row r="44" spans="1:5" ht="13.2">
      <c r="B44"/>
      <c r="C44"/>
      <c r="D44" s="14"/>
    </row>
    <row r="45" spans="1:5" ht="13.2">
      <c r="B45"/>
      <c r="C45"/>
      <c r="D45" s="14"/>
    </row>
    <row r="46" spans="1:5" ht="13.2">
      <c r="B46"/>
      <c r="C46"/>
      <c r="D46" s="14"/>
    </row>
    <row r="47" spans="1:5" ht="13.2">
      <c r="B47"/>
      <c r="C47"/>
      <c r="D47" s="14"/>
    </row>
    <row r="48" spans="1:5" ht="13.2">
      <c r="B48"/>
      <c r="C48"/>
      <c r="D48" s="14"/>
    </row>
    <row r="49" spans="2:4" ht="13.2">
      <c r="B49"/>
      <c r="C49"/>
      <c r="D49" s="14"/>
    </row>
    <row r="50" spans="2:4" ht="13.2">
      <c r="B50"/>
      <c r="C50"/>
      <c r="D50" s="14"/>
    </row>
    <row r="51" spans="2:4" ht="13.2">
      <c r="B51"/>
      <c r="C51"/>
      <c r="D51" s="14"/>
    </row>
    <row r="52" spans="2:4" ht="13.2">
      <c r="B52"/>
      <c r="C52"/>
      <c r="D52" s="14"/>
    </row>
    <row r="53" spans="2:4" ht="13.2">
      <c r="B53"/>
      <c r="C53"/>
      <c r="D53" s="14"/>
    </row>
    <row r="54" spans="2:4" ht="13.2">
      <c r="B54"/>
      <c r="C54"/>
      <c r="D54" s="14"/>
    </row>
    <row r="55" spans="2:4" ht="13.2">
      <c r="B55"/>
      <c r="C55"/>
      <c r="D55" s="14"/>
    </row>
    <row r="56" spans="2:4" ht="13.2">
      <c r="B56"/>
      <c r="C56"/>
      <c r="D56" s="14"/>
    </row>
    <row r="57" spans="2:4" ht="13.2">
      <c r="B57"/>
      <c r="C57"/>
      <c r="D57" s="14"/>
    </row>
    <row r="58" spans="2:4" ht="13.2">
      <c r="B58"/>
      <c r="C58"/>
      <c r="D58" s="14"/>
    </row>
    <row r="59" spans="2:4" ht="13.2">
      <c r="B59"/>
      <c r="C59"/>
      <c r="D59" s="14"/>
    </row>
    <row r="60" spans="2:4" ht="13.2">
      <c r="B60"/>
      <c r="C60"/>
      <c r="D60" s="14"/>
    </row>
    <row r="61" spans="2:4" ht="13.2">
      <c r="B61"/>
      <c r="C61"/>
      <c r="D61" s="14"/>
    </row>
    <row r="62" spans="2:4" ht="13.2">
      <c r="B62"/>
      <c r="C62"/>
      <c r="D62" s="14"/>
    </row>
    <row r="63" spans="2:4" ht="13.2">
      <c r="B63"/>
      <c r="C63"/>
      <c r="D63" s="14"/>
    </row>
    <row r="64" spans="2:4" ht="13.2">
      <c r="B64"/>
      <c r="C64"/>
      <c r="D64" s="14"/>
    </row>
    <row r="65" spans="2:4" ht="13.2">
      <c r="B65"/>
      <c r="C65"/>
      <c r="D65" s="14"/>
    </row>
    <row r="66" spans="2:4" ht="13.2">
      <c r="B66"/>
      <c r="C66"/>
      <c r="D66" s="14"/>
    </row>
    <row r="67" spans="2:4" ht="13.2">
      <c r="B67"/>
      <c r="C67"/>
      <c r="D67" s="14"/>
    </row>
    <row r="68" spans="2:4" ht="13.2">
      <c r="B68"/>
      <c r="C68"/>
      <c r="D68" s="14"/>
    </row>
    <row r="69" spans="2:4" ht="13.2">
      <c r="B69"/>
      <c r="C69"/>
      <c r="D69" s="14"/>
    </row>
    <row r="70" spans="2:4" ht="13.2">
      <c r="B70"/>
      <c r="C70"/>
      <c r="D70" s="14"/>
    </row>
    <row r="71" spans="2:4" ht="13.2">
      <c r="B71"/>
      <c r="C71"/>
      <c r="D71" s="14"/>
    </row>
    <row r="72" spans="2:4" ht="13.2">
      <c r="B72"/>
      <c r="C72"/>
      <c r="D72" s="14"/>
    </row>
    <row r="73" spans="2:4" ht="13.2">
      <c r="B73"/>
      <c r="C73"/>
      <c r="D73" s="14"/>
    </row>
    <row r="74" spans="2:4" ht="13.2">
      <c r="B74"/>
      <c r="C74"/>
      <c r="D74" s="14"/>
    </row>
    <row r="75" spans="2:4" ht="13.2">
      <c r="B75"/>
      <c r="C75"/>
      <c r="D75" s="14"/>
    </row>
    <row r="76" spans="2:4" ht="13.2">
      <c r="B76"/>
      <c r="C76"/>
      <c r="D76" s="14"/>
    </row>
    <row r="77" spans="2:4" ht="13.2">
      <c r="B77"/>
      <c r="C77"/>
      <c r="D77" s="14"/>
    </row>
    <row r="78" spans="2:4" ht="13.2">
      <c r="B78"/>
      <c r="C78"/>
      <c r="D78" s="14"/>
    </row>
    <row r="79" spans="2:4" ht="13.2">
      <c r="B79"/>
      <c r="C79"/>
      <c r="D79" s="14"/>
    </row>
    <row r="80" spans="2:4" ht="13.2">
      <c r="B80"/>
      <c r="C80"/>
      <c r="D80" s="14"/>
    </row>
    <row r="81" spans="2:4" ht="13.2">
      <c r="B81"/>
      <c r="C81"/>
      <c r="D81" s="14"/>
    </row>
    <row r="82" spans="2:4" ht="13.2">
      <c r="B82"/>
      <c r="C82"/>
      <c r="D82" s="14"/>
    </row>
    <row r="83" spans="2:4" ht="13.2">
      <c r="B83"/>
      <c r="C83"/>
      <c r="D83" s="14"/>
    </row>
    <row r="84" spans="2:4" ht="13.2">
      <c r="B84"/>
      <c r="C84"/>
      <c r="D84" s="14"/>
    </row>
    <row r="85" spans="2:4" ht="13.2">
      <c r="B85"/>
      <c r="C85"/>
      <c r="D85" s="14"/>
    </row>
    <row r="86" spans="2:4" ht="13.2">
      <c r="B86"/>
      <c r="C86"/>
      <c r="D86" s="14"/>
    </row>
    <row r="87" spans="2:4" ht="13.2">
      <c r="B87"/>
      <c r="C87"/>
      <c r="D87" s="14"/>
    </row>
    <row r="88" spans="2:4" ht="13.2">
      <c r="B88"/>
      <c r="C88"/>
      <c r="D88" s="14"/>
    </row>
    <row r="89" spans="2:4" ht="13.2">
      <c r="B89"/>
      <c r="C89"/>
      <c r="D89" s="14"/>
    </row>
    <row r="90" spans="2:4" ht="13.2">
      <c r="B90"/>
      <c r="C90"/>
      <c r="D90" s="14"/>
    </row>
    <row r="91" spans="2:4" ht="13.2">
      <c r="B91"/>
      <c r="C91"/>
      <c r="D91" s="14"/>
    </row>
    <row r="92" spans="2:4" ht="13.2">
      <c r="B92"/>
      <c r="C92"/>
      <c r="D92" s="14"/>
    </row>
    <row r="93" spans="2:4" ht="13.2">
      <c r="B93"/>
      <c r="C93"/>
      <c r="D93" s="14"/>
    </row>
    <row r="94" spans="2:4" ht="13.2">
      <c r="B94"/>
      <c r="C94"/>
      <c r="D94" s="14"/>
    </row>
    <row r="95" spans="2:4" ht="13.2">
      <c r="B95"/>
      <c r="C95"/>
      <c r="D95" s="14"/>
    </row>
    <row r="96" spans="2:4" ht="13.2">
      <c r="B96"/>
      <c r="C96"/>
      <c r="D96" s="14"/>
    </row>
    <row r="97" spans="2:4" ht="13.2">
      <c r="B97"/>
      <c r="C97"/>
      <c r="D97" s="14"/>
    </row>
    <row r="98" spans="2:4" ht="13.2">
      <c r="B98"/>
      <c r="C98"/>
      <c r="D98" s="14"/>
    </row>
    <row r="99" spans="2:4" ht="13.2">
      <c r="B99"/>
      <c r="C99"/>
      <c r="D99" s="14"/>
    </row>
    <row r="100" spans="2:4" ht="13.2">
      <c r="B100"/>
      <c r="C100"/>
      <c r="D100" s="14"/>
    </row>
    <row r="101" spans="2:4" ht="13.2">
      <c r="B101"/>
      <c r="C101"/>
      <c r="D101" s="14"/>
    </row>
    <row r="102" spans="2:4" ht="13.2">
      <c r="B102"/>
      <c r="C102"/>
      <c r="D102" s="14"/>
    </row>
    <row r="103" spans="2:4" ht="13.2">
      <c r="B103"/>
      <c r="C103"/>
      <c r="D103" s="14"/>
    </row>
    <row r="104" spans="2:4" ht="13.2">
      <c r="B104"/>
      <c r="C104"/>
      <c r="D104" s="14"/>
    </row>
    <row r="105" spans="2:4" ht="13.2">
      <c r="B105"/>
      <c r="C105"/>
      <c r="D105" s="14"/>
    </row>
    <row r="106" spans="2:4" ht="13.2">
      <c r="B106"/>
      <c r="C106"/>
      <c r="D106" s="14"/>
    </row>
    <row r="107" spans="2:4" ht="13.2">
      <c r="B107"/>
      <c r="C107"/>
      <c r="D107" s="14"/>
    </row>
    <row r="108" spans="2:4" ht="13.2">
      <c r="B108"/>
      <c r="C108"/>
      <c r="D108" s="14"/>
    </row>
    <row r="109" spans="2:4" ht="13.2">
      <c r="B109"/>
      <c r="C109"/>
      <c r="D109" s="14"/>
    </row>
    <row r="110" spans="2:4" ht="13.2">
      <c r="B110"/>
      <c r="C110"/>
      <c r="D110" s="14"/>
    </row>
    <row r="111" spans="2:4" ht="13.2">
      <c r="B111"/>
      <c r="C111"/>
      <c r="D111" s="14"/>
    </row>
    <row r="112" spans="2:4" ht="13.2">
      <c r="B112"/>
      <c r="C112"/>
      <c r="D112" s="14"/>
    </row>
    <row r="113" spans="2:4" ht="13.2">
      <c r="B113"/>
      <c r="C113"/>
      <c r="D113" s="14"/>
    </row>
    <row r="114" spans="2:4" ht="13.2">
      <c r="B114"/>
      <c r="C114"/>
      <c r="D114" s="14"/>
    </row>
    <row r="115" spans="2:4" ht="13.2">
      <c r="B115"/>
      <c r="C115"/>
      <c r="D115" s="14"/>
    </row>
    <row r="116" spans="2:4" ht="13.2">
      <c r="B116"/>
      <c r="C116"/>
      <c r="D116" s="14"/>
    </row>
    <row r="117" spans="2:4" ht="13.2">
      <c r="B117"/>
      <c r="C117"/>
      <c r="D117" s="14"/>
    </row>
    <row r="118" spans="2:4" ht="13.2">
      <c r="B118"/>
      <c r="C118"/>
      <c r="D118" s="14"/>
    </row>
    <row r="119" spans="2:4" ht="13.2">
      <c r="B119"/>
      <c r="C119"/>
      <c r="D119" s="14"/>
    </row>
    <row r="120" spans="2:4" ht="13.2">
      <c r="B120"/>
      <c r="C120"/>
      <c r="D120" s="14"/>
    </row>
    <row r="121" spans="2:4" ht="13.2">
      <c r="B121"/>
      <c r="C121"/>
      <c r="D121" s="14"/>
    </row>
    <row r="122" spans="2:4" ht="13.2">
      <c r="B122"/>
      <c r="C122"/>
      <c r="D122" s="14"/>
    </row>
    <row r="123" spans="2:4" ht="13.2">
      <c r="B123"/>
      <c r="C123"/>
      <c r="D123" s="14"/>
    </row>
    <row r="124" spans="2:4" ht="13.2">
      <c r="B124"/>
      <c r="C124"/>
      <c r="D124" s="14"/>
    </row>
    <row r="125" spans="2:4" ht="13.2">
      <c r="B125"/>
      <c r="C125"/>
      <c r="D125" s="14"/>
    </row>
    <row r="126" spans="2:4" ht="13.2">
      <c r="B126"/>
      <c r="C126"/>
      <c r="D126" s="14"/>
    </row>
    <row r="127" spans="2:4" ht="13.2">
      <c r="B127"/>
      <c r="C127"/>
      <c r="D127" s="14"/>
    </row>
    <row r="128" spans="2:4" ht="13.2">
      <c r="B128"/>
      <c r="C128"/>
      <c r="D128" s="14"/>
    </row>
    <row r="129" spans="2:4" ht="13.2">
      <c r="B129"/>
      <c r="C129"/>
      <c r="D129" s="14"/>
    </row>
    <row r="130" spans="2:4" ht="13.2">
      <c r="B130"/>
      <c r="C130"/>
      <c r="D130" s="14"/>
    </row>
    <row r="131" spans="2:4" ht="13.2">
      <c r="B131"/>
      <c r="C131"/>
      <c r="D131" s="14"/>
    </row>
    <row r="132" spans="2:4" ht="13.2">
      <c r="B132"/>
      <c r="C132"/>
      <c r="D132" s="14"/>
    </row>
    <row r="133" spans="2:4" ht="13.2">
      <c r="B133"/>
      <c r="C133"/>
      <c r="D133" s="14"/>
    </row>
    <row r="134" spans="2:4" ht="13.2">
      <c r="B134"/>
      <c r="C134"/>
      <c r="D134" s="14"/>
    </row>
    <row r="135" spans="2:4" ht="13.2">
      <c r="B135"/>
      <c r="C135"/>
      <c r="D135" s="14"/>
    </row>
    <row r="136" spans="2:4" ht="13.2">
      <c r="B136"/>
      <c r="C136"/>
      <c r="D136" s="14"/>
    </row>
    <row r="137" spans="2:4" ht="13.2">
      <c r="B137"/>
      <c r="C137"/>
      <c r="D137" s="14"/>
    </row>
    <row r="138" spans="2:4" ht="13.2">
      <c r="B138"/>
      <c r="C138"/>
      <c r="D138" s="14"/>
    </row>
    <row r="139" spans="2:4" ht="13.2">
      <c r="B139"/>
      <c r="C139"/>
      <c r="D139" s="14"/>
    </row>
    <row r="140" spans="2:4" ht="13.2">
      <c r="B140"/>
      <c r="C140"/>
      <c r="D140" s="14"/>
    </row>
    <row r="141" spans="2:4" ht="13.2">
      <c r="B141"/>
      <c r="C141"/>
      <c r="D141" s="14"/>
    </row>
    <row r="142" spans="2:4" ht="13.2">
      <c r="B142"/>
      <c r="C142"/>
      <c r="D142" s="14"/>
    </row>
    <row r="143" spans="2:4" ht="13.2">
      <c r="B143"/>
      <c r="C143"/>
      <c r="D143" s="14"/>
    </row>
    <row r="144" spans="2:4" ht="13.2">
      <c r="B144"/>
      <c r="C144"/>
      <c r="D144" s="14"/>
    </row>
    <row r="145" spans="2:4" ht="13.2">
      <c r="B145"/>
      <c r="C145"/>
      <c r="D145" s="14"/>
    </row>
    <row r="146" spans="2:4" ht="13.2">
      <c r="B146"/>
      <c r="C146"/>
      <c r="D146" s="14"/>
    </row>
    <row r="147" spans="2:4" ht="13.2">
      <c r="B147"/>
      <c r="C147"/>
      <c r="D147" s="14"/>
    </row>
    <row r="148" spans="2:4" ht="13.2">
      <c r="B148"/>
      <c r="C148"/>
      <c r="D148" s="14"/>
    </row>
    <row r="149" spans="2:4" ht="13.2">
      <c r="B149"/>
      <c r="C149"/>
      <c r="D149" s="14"/>
    </row>
    <row r="150" spans="2:4" ht="13.2">
      <c r="B150"/>
      <c r="C150"/>
      <c r="D150" s="14"/>
    </row>
    <row r="151" spans="2:4" ht="13.2">
      <c r="B151"/>
      <c r="C151"/>
      <c r="D151" s="14"/>
    </row>
    <row r="152" spans="2:4" ht="13.2">
      <c r="B152"/>
      <c r="C152"/>
      <c r="D152" s="14"/>
    </row>
    <row r="153" spans="2:4" ht="13.2">
      <c r="B153"/>
      <c r="C153"/>
      <c r="D153" s="14"/>
    </row>
    <row r="154" spans="2:4" ht="13.2">
      <c r="B154"/>
      <c r="C154"/>
      <c r="D154" s="14"/>
    </row>
    <row r="155" spans="2:4" ht="13.2">
      <c r="B155"/>
      <c r="C155"/>
      <c r="D155" s="14"/>
    </row>
    <row r="156" spans="2:4" ht="13.2">
      <c r="B156"/>
      <c r="C156"/>
      <c r="D156" s="14"/>
    </row>
    <row r="157" spans="2:4" ht="13.2">
      <c r="B157"/>
      <c r="C157"/>
      <c r="D157" s="14"/>
    </row>
    <row r="158" spans="2:4" ht="13.2">
      <c r="B158"/>
      <c r="C158"/>
      <c r="D158" s="14"/>
    </row>
    <row r="159" spans="2:4" ht="13.2">
      <c r="B159"/>
      <c r="C159"/>
      <c r="D159" s="14"/>
    </row>
    <row r="160" spans="2:4" ht="13.2">
      <c r="B160"/>
      <c r="C160"/>
      <c r="D160" s="14"/>
    </row>
    <row r="161" spans="2:4" ht="13.2">
      <c r="B161"/>
      <c r="C161"/>
      <c r="D161" s="14"/>
    </row>
    <row r="162" spans="2:4" ht="13.2">
      <c r="B162"/>
      <c r="C162"/>
      <c r="D162" s="14"/>
    </row>
    <row r="163" spans="2:4" ht="13.2">
      <c r="B163"/>
      <c r="C163"/>
      <c r="D163" s="14"/>
    </row>
    <row r="164" spans="2:4" ht="13.2">
      <c r="B164"/>
      <c r="C164"/>
      <c r="D164" s="14"/>
    </row>
    <row r="165" spans="2:4" ht="13.2">
      <c r="B165"/>
      <c r="C165"/>
      <c r="D165" s="14"/>
    </row>
    <row r="166" spans="2:4" ht="13.2">
      <c r="B166"/>
      <c r="C166"/>
      <c r="D166" s="14"/>
    </row>
    <row r="167" spans="2:4" ht="13.2">
      <c r="B167"/>
      <c r="C167"/>
      <c r="D167" s="14"/>
    </row>
    <row r="168" spans="2:4" ht="13.2">
      <c r="B168"/>
      <c r="C168"/>
      <c r="D168" s="14"/>
    </row>
    <row r="169" spans="2:4" ht="13.2">
      <c r="B169"/>
      <c r="C169"/>
      <c r="D169" s="14"/>
    </row>
    <row r="170" spans="2:4" ht="13.2">
      <c r="B170"/>
      <c r="C170"/>
      <c r="D170" s="14"/>
    </row>
    <row r="171" spans="2:4" ht="13.2">
      <c r="B171"/>
      <c r="C171"/>
      <c r="D171" s="14"/>
    </row>
    <row r="172" spans="2:4" ht="13.2">
      <c r="B172"/>
      <c r="C172"/>
      <c r="D172" s="14"/>
    </row>
    <row r="173" spans="2:4" ht="13.2">
      <c r="B173"/>
      <c r="C173"/>
      <c r="D173" s="14"/>
    </row>
    <row r="174" spans="2:4" ht="13.2">
      <c r="B174"/>
      <c r="C174"/>
      <c r="D174" s="14"/>
    </row>
    <row r="175" spans="2:4" ht="13.2">
      <c r="B175"/>
      <c r="C175"/>
      <c r="D175" s="14"/>
    </row>
    <row r="176" spans="2:4" ht="13.2">
      <c r="B176"/>
      <c r="C176"/>
      <c r="D176" s="14"/>
    </row>
    <row r="177" spans="2:4" ht="13.2">
      <c r="B177"/>
      <c r="C177"/>
      <c r="D177" s="14"/>
    </row>
    <row r="178" spans="2:4" ht="13.2">
      <c r="B178"/>
      <c r="C178"/>
      <c r="D178" s="14"/>
    </row>
    <row r="179" spans="2:4" ht="13.2">
      <c r="B179"/>
      <c r="C179"/>
      <c r="D179" s="14"/>
    </row>
    <row r="180" spans="2:4" ht="13.2">
      <c r="B180"/>
      <c r="C180"/>
      <c r="D180" s="14"/>
    </row>
    <row r="181" spans="2:4" ht="13.2">
      <c r="B181"/>
      <c r="C181"/>
      <c r="D181" s="14"/>
    </row>
    <row r="182" spans="2:4" ht="13.2">
      <c r="B182"/>
      <c r="C182"/>
      <c r="D182" s="14"/>
    </row>
    <row r="183" spans="2:4" ht="13.2">
      <c r="B183"/>
      <c r="C183"/>
      <c r="D183" s="14"/>
    </row>
    <row r="184" spans="2:4" ht="13.2">
      <c r="B184"/>
      <c r="C184"/>
      <c r="D184" s="14"/>
    </row>
    <row r="185" spans="2:4" ht="13.2">
      <c r="B185"/>
      <c r="C185"/>
      <c r="D185" s="14"/>
    </row>
    <row r="186" spans="2:4" ht="13.2">
      <c r="B186"/>
      <c r="C186"/>
      <c r="D186" s="14"/>
    </row>
    <row r="187" spans="2:4" ht="13.2">
      <c r="B187"/>
      <c r="C187"/>
      <c r="D187" s="14"/>
    </row>
    <row r="188" spans="2:4" ht="13.2">
      <c r="B188"/>
      <c r="C188"/>
      <c r="D188" s="14"/>
    </row>
    <row r="189" spans="2:4" ht="13.2">
      <c r="B189"/>
      <c r="C189"/>
      <c r="D189" s="14"/>
    </row>
    <row r="190" spans="2:4" ht="13.2">
      <c r="B190"/>
      <c r="C190"/>
      <c r="D190" s="14"/>
    </row>
    <row r="191" spans="2:4" ht="13.2">
      <c r="B191"/>
      <c r="C191"/>
      <c r="D191" s="14"/>
    </row>
    <row r="192" spans="2:4" ht="13.2">
      <c r="B192"/>
      <c r="C192"/>
      <c r="D192" s="14"/>
    </row>
    <row r="193" spans="2:4" ht="13.2">
      <c r="B193"/>
      <c r="C193"/>
      <c r="D193" s="14"/>
    </row>
    <row r="194" spans="2:4" ht="13.2">
      <c r="B194"/>
      <c r="C194"/>
      <c r="D194" s="14"/>
    </row>
    <row r="195" spans="2:4" ht="13.2">
      <c r="B195"/>
      <c r="C195"/>
      <c r="D195" s="14"/>
    </row>
    <row r="196" spans="2:4" ht="13.2">
      <c r="B196"/>
      <c r="C196"/>
      <c r="D196" s="14"/>
    </row>
    <row r="197" spans="2:4" ht="13.2">
      <c r="B197"/>
      <c r="C197"/>
      <c r="D197" s="14"/>
    </row>
    <row r="198" spans="2:4" ht="13.2">
      <c r="B198"/>
      <c r="C198"/>
      <c r="D198" s="14"/>
    </row>
    <row r="199" spans="2:4" ht="13.2">
      <c r="B199"/>
      <c r="C199"/>
      <c r="D199" s="14"/>
    </row>
    <row r="200" spans="2:4" ht="13.2">
      <c r="B200"/>
      <c r="C200"/>
      <c r="D200" s="14"/>
    </row>
    <row r="201" spans="2:4" ht="13.2">
      <c r="B201"/>
      <c r="C201"/>
      <c r="D201" s="14"/>
    </row>
    <row r="202" spans="2:4" ht="13.2">
      <c r="B202"/>
      <c r="C202"/>
      <c r="D202" s="14"/>
    </row>
    <row r="203" spans="2:4" ht="13.2">
      <c r="B203"/>
      <c r="C203"/>
      <c r="D203" s="14"/>
    </row>
    <row r="204" spans="2:4" ht="13.2">
      <c r="B204"/>
      <c r="C204"/>
      <c r="D204" s="14"/>
    </row>
    <row r="205" spans="2:4" ht="13.2">
      <c r="B205"/>
      <c r="C205"/>
      <c r="D205" s="14"/>
    </row>
    <row r="206" spans="2:4" ht="13.2">
      <c r="B206"/>
      <c r="C206"/>
      <c r="D206" s="14"/>
    </row>
    <row r="207" spans="2:4" ht="13.2">
      <c r="B207"/>
      <c r="C207"/>
      <c r="D207" s="14"/>
    </row>
    <row r="208" spans="2:4" ht="13.2">
      <c r="B208"/>
      <c r="C208"/>
      <c r="D208" s="14"/>
    </row>
    <row r="209" spans="2:4" ht="13.2">
      <c r="B209"/>
      <c r="C209"/>
      <c r="D209" s="14"/>
    </row>
    <row r="210" spans="2:4" ht="13.2">
      <c r="B210"/>
      <c r="C210"/>
      <c r="D210" s="14"/>
    </row>
    <row r="211" spans="2:4" ht="13.2">
      <c r="B211"/>
      <c r="C211"/>
      <c r="D211" s="14"/>
    </row>
    <row r="212" spans="2:4" ht="13.2">
      <c r="B212"/>
      <c r="C212"/>
      <c r="D212" s="14"/>
    </row>
    <row r="213" spans="2:4" ht="13.2">
      <c r="B213"/>
      <c r="C213"/>
      <c r="D213" s="14"/>
    </row>
    <row r="214" spans="2:4" ht="13.2">
      <c r="B214"/>
      <c r="C214"/>
      <c r="D214" s="14"/>
    </row>
    <row r="215" spans="2:4" ht="13.2">
      <c r="B215"/>
      <c r="C215"/>
      <c r="D215" s="14"/>
    </row>
    <row r="216" spans="2:4" ht="13.2">
      <c r="B216"/>
      <c r="C216"/>
      <c r="D216" s="14"/>
    </row>
    <row r="217" spans="2:4" ht="13.2">
      <c r="B217"/>
      <c r="C217"/>
      <c r="D217" s="14"/>
    </row>
    <row r="218" spans="2:4" ht="13.2">
      <c r="B218"/>
      <c r="C218"/>
      <c r="D218" s="14"/>
    </row>
    <row r="219" spans="2:4" ht="13.2">
      <c r="B219"/>
      <c r="C219"/>
      <c r="D219" s="14"/>
    </row>
    <row r="220" spans="2:4" ht="13.2">
      <c r="B220"/>
      <c r="C220"/>
      <c r="D220" s="14"/>
    </row>
    <row r="221" spans="2:4" ht="13.2">
      <c r="B221"/>
      <c r="C221"/>
      <c r="D221" s="14"/>
    </row>
    <row r="222" spans="2:4" ht="13.2">
      <c r="B222"/>
      <c r="C222"/>
      <c r="D222" s="14"/>
    </row>
    <row r="223" spans="2:4" ht="13.2">
      <c r="B223"/>
      <c r="C223"/>
      <c r="D223" s="14"/>
    </row>
    <row r="224" spans="2:4" ht="13.2">
      <c r="B224"/>
      <c r="C224"/>
      <c r="D224" s="14"/>
    </row>
    <row r="225" spans="2:4" ht="13.2">
      <c r="B225"/>
      <c r="C225"/>
      <c r="D225" s="14"/>
    </row>
    <row r="226" spans="2:4" ht="13.2">
      <c r="B226"/>
      <c r="C226"/>
      <c r="D226" s="14"/>
    </row>
    <row r="227" spans="2:4" ht="13.2">
      <c r="B227"/>
      <c r="C227"/>
      <c r="D227" s="14"/>
    </row>
    <row r="228" spans="2:4" ht="13.2">
      <c r="B228"/>
      <c r="C228"/>
      <c r="D228" s="14"/>
    </row>
    <row r="229" spans="2:4" ht="13.2">
      <c r="B229"/>
      <c r="C229"/>
      <c r="D229" s="14"/>
    </row>
    <row r="230" spans="2:4" ht="13.2">
      <c r="B230"/>
      <c r="C230"/>
      <c r="D230" s="14"/>
    </row>
    <row r="231" spans="2:4" ht="13.2">
      <c r="B231"/>
      <c r="C231"/>
      <c r="D231" s="14"/>
    </row>
    <row r="232" spans="2:4" ht="13.2">
      <c r="B232"/>
      <c r="C232"/>
      <c r="D232" s="14"/>
    </row>
    <row r="233" spans="2:4" ht="13.2">
      <c r="B233"/>
      <c r="C233"/>
      <c r="D233" s="14"/>
    </row>
    <row r="234" spans="2:4" ht="13.2">
      <c r="B234"/>
      <c r="C234"/>
      <c r="D234" s="14"/>
    </row>
    <row r="235" spans="2:4" ht="13.2">
      <c r="B235"/>
      <c r="C235"/>
      <c r="D235" s="14"/>
    </row>
    <row r="236" spans="2:4" ht="13.2">
      <c r="B236"/>
      <c r="C236"/>
      <c r="D236" s="14"/>
    </row>
    <row r="237" spans="2:4" ht="13.2">
      <c r="B237"/>
      <c r="C237"/>
      <c r="D237" s="14"/>
    </row>
    <row r="238" spans="2:4" ht="13.2">
      <c r="B238"/>
      <c r="C238"/>
      <c r="D238" s="14"/>
    </row>
    <row r="239" spans="2:4" ht="13.2">
      <c r="B239"/>
      <c r="C239"/>
      <c r="D239" s="14"/>
    </row>
    <row r="240" spans="2:4" ht="13.2">
      <c r="B240"/>
      <c r="C240"/>
      <c r="D240" s="14"/>
    </row>
    <row r="241" spans="2:4" ht="13.2">
      <c r="B241"/>
      <c r="C241"/>
      <c r="D241" s="14"/>
    </row>
    <row r="242" spans="2:4" ht="13.2">
      <c r="B242"/>
      <c r="C242"/>
      <c r="D242" s="14"/>
    </row>
    <row r="243" spans="2:4" ht="13.2">
      <c r="B243"/>
      <c r="C243"/>
      <c r="D243" s="14"/>
    </row>
    <row r="244" spans="2:4" ht="13.2">
      <c r="B244"/>
      <c r="C244"/>
      <c r="D244" s="14"/>
    </row>
    <row r="245" spans="2:4" ht="13.2">
      <c r="B245"/>
      <c r="C245"/>
      <c r="D245" s="14"/>
    </row>
    <row r="246" spans="2:4" ht="13.2">
      <c r="B246"/>
      <c r="C246"/>
      <c r="D246" s="14"/>
    </row>
    <row r="247" spans="2:4" ht="13.2">
      <c r="B247"/>
      <c r="C247"/>
      <c r="D247" s="14"/>
    </row>
    <row r="248" spans="2:4" ht="13.2">
      <c r="B248"/>
      <c r="C248"/>
      <c r="D248" s="14"/>
    </row>
    <row r="249" spans="2:4" ht="13.2">
      <c r="B249"/>
      <c r="C249"/>
      <c r="D249" s="14"/>
    </row>
    <row r="250" spans="2:4" ht="13.2">
      <c r="B250"/>
      <c r="C250"/>
      <c r="D250" s="14"/>
    </row>
    <row r="251" spans="2:4" ht="13.2">
      <c r="B251"/>
      <c r="C251"/>
      <c r="D251" s="14"/>
    </row>
    <row r="252" spans="2:4" ht="13.2">
      <c r="B252"/>
      <c r="C252"/>
      <c r="D252" s="14"/>
    </row>
    <row r="253" spans="2:4" ht="13.2">
      <c r="B253"/>
      <c r="C253"/>
      <c r="D253" s="14"/>
    </row>
    <row r="254" spans="2:4" ht="13.2">
      <c r="B254"/>
      <c r="C254"/>
      <c r="D254" s="14"/>
    </row>
    <row r="255" spans="2:4" ht="13.2">
      <c r="B255"/>
      <c r="C255"/>
      <c r="D255" s="14"/>
    </row>
    <row r="256" spans="2:4" ht="13.2">
      <c r="B256"/>
      <c r="C256"/>
      <c r="D256" s="14"/>
    </row>
    <row r="257" spans="2:4" ht="13.2">
      <c r="B257"/>
      <c r="C257"/>
      <c r="D257" s="14"/>
    </row>
    <row r="258" spans="2:4" ht="13.2">
      <c r="B258"/>
      <c r="C258"/>
      <c r="D258" s="14"/>
    </row>
    <row r="259" spans="2:4" ht="13.2">
      <c r="B259"/>
      <c r="C259"/>
      <c r="D259" s="14"/>
    </row>
    <row r="260" spans="2:4" ht="13.2">
      <c r="B260"/>
      <c r="C260"/>
      <c r="D260" s="14"/>
    </row>
    <row r="261" spans="2:4" ht="13.2">
      <c r="B261"/>
      <c r="C261"/>
      <c r="D261" s="14"/>
    </row>
    <row r="262" spans="2:4" ht="13.2">
      <c r="B262"/>
      <c r="C262"/>
      <c r="D262" s="14"/>
    </row>
    <row r="263" spans="2:4" ht="13.2">
      <c r="B263"/>
      <c r="C263"/>
      <c r="D263" s="14"/>
    </row>
    <row r="264" spans="2:4" ht="13.2">
      <c r="B264"/>
      <c r="C264"/>
      <c r="D264" s="14"/>
    </row>
    <row r="265" spans="2:4" ht="13.2">
      <c r="B265"/>
      <c r="C265"/>
      <c r="D265" s="14"/>
    </row>
    <row r="266" spans="2:4" ht="13.2">
      <c r="B266"/>
      <c r="C266"/>
      <c r="D266" s="14"/>
    </row>
    <row r="267" spans="2:4" ht="13.2">
      <c r="B267"/>
      <c r="C267"/>
      <c r="D267" s="14"/>
    </row>
    <row r="268" spans="2:4" ht="13.2">
      <c r="B268"/>
      <c r="C268"/>
      <c r="D268" s="14"/>
    </row>
    <row r="269" spans="2:4" ht="13.2">
      <c r="B269"/>
      <c r="C269"/>
      <c r="D269" s="14"/>
    </row>
    <row r="270" spans="2:4" ht="13.2">
      <c r="B270"/>
      <c r="C270"/>
      <c r="D270" s="14"/>
    </row>
    <row r="271" spans="2:4" ht="13.2">
      <c r="B271"/>
      <c r="C271"/>
      <c r="D271" s="14"/>
    </row>
    <row r="272" spans="2:4" ht="13.2">
      <c r="B272"/>
      <c r="C272"/>
      <c r="D272" s="14"/>
    </row>
    <row r="273" spans="2:4" ht="13.2">
      <c r="B273"/>
      <c r="C273"/>
      <c r="D273" s="14"/>
    </row>
    <row r="274" spans="2:4" ht="13.2">
      <c r="B274"/>
      <c r="C274"/>
      <c r="D274" s="14"/>
    </row>
    <row r="275" spans="2:4" ht="13.2">
      <c r="B275"/>
      <c r="C275"/>
      <c r="D275" s="14"/>
    </row>
    <row r="276" spans="2:4" ht="13.2">
      <c r="B276"/>
      <c r="C276"/>
      <c r="D276" s="14"/>
    </row>
    <row r="277" spans="2:4" ht="13.2">
      <c r="B277"/>
      <c r="C277"/>
      <c r="D277" s="14"/>
    </row>
    <row r="278" spans="2:4" ht="13.2">
      <c r="B278"/>
      <c r="C278"/>
      <c r="D278" s="14"/>
    </row>
    <row r="279" spans="2:4" ht="13.2">
      <c r="B279"/>
      <c r="C279"/>
      <c r="D279" s="14"/>
    </row>
    <row r="280" spans="2:4" ht="13.2">
      <c r="B280"/>
      <c r="C280"/>
      <c r="D280" s="14"/>
    </row>
    <row r="281" spans="2:4" ht="13.2">
      <c r="B281"/>
      <c r="C281"/>
      <c r="D281" s="14"/>
    </row>
    <row r="282" spans="2:4" ht="13.2">
      <c r="B282"/>
      <c r="C282"/>
      <c r="D282" s="14"/>
    </row>
    <row r="283" spans="2:4" ht="13.2">
      <c r="B283"/>
      <c r="C283"/>
      <c r="D283" s="14"/>
    </row>
    <row r="284" spans="2:4" ht="13.2">
      <c r="B284"/>
      <c r="C284"/>
      <c r="D284" s="14"/>
    </row>
    <row r="285" spans="2:4" ht="13.2">
      <c r="B285"/>
      <c r="C285"/>
      <c r="D285" s="14"/>
    </row>
    <row r="286" spans="2:4" ht="13.2">
      <c r="B286"/>
      <c r="C286"/>
      <c r="D286" s="14"/>
    </row>
    <row r="287" spans="2:4" ht="13.2">
      <c r="B287"/>
      <c r="C287"/>
      <c r="D287" s="14"/>
    </row>
    <row r="288" spans="2:4" ht="13.2">
      <c r="B288"/>
      <c r="C288"/>
      <c r="D288" s="14"/>
    </row>
    <row r="289" spans="2:4" ht="13.2">
      <c r="B289"/>
      <c r="C289"/>
      <c r="D289" s="14"/>
    </row>
    <row r="290" spans="2:4" ht="13.2">
      <c r="B290"/>
      <c r="C290"/>
      <c r="D290" s="14"/>
    </row>
    <row r="291" spans="2:4" ht="13.2">
      <c r="B291"/>
      <c r="C291"/>
      <c r="D291" s="14"/>
    </row>
    <row r="292" spans="2:4" ht="13.2">
      <c r="B292"/>
      <c r="C292"/>
      <c r="D292" s="14"/>
    </row>
    <row r="293" spans="2:4" ht="13.2">
      <c r="B293"/>
      <c r="C293"/>
      <c r="D293" s="14"/>
    </row>
    <row r="294" spans="2:4" ht="13.2">
      <c r="B294"/>
      <c r="C294"/>
      <c r="D294" s="14"/>
    </row>
    <row r="295" spans="2:4" ht="13.2">
      <c r="B295"/>
      <c r="C295"/>
      <c r="D295" s="14"/>
    </row>
    <row r="296" spans="2:4" ht="13.2">
      <c r="B296"/>
      <c r="C296"/>
      <c r="D296" s="14"/>
    </row>
    <row r="297" spans="2:4" ht="13.2">
      <c r="B297"/>
      <c r="C297"/>
      <c r="D297" s="14"/>
    </row>
    <row r="298" spans="2:4" ht="13.2">
      <c r="B298"/>
      <c r="C298"/>
      <c r="D298" s="14"/>
    </row>
    <row r="299" spans="2:4" ht="13.2">
      <c r="B299"/>
      <c r="C299"/>
      <c r="D299" s="14"/>
    </row>
    <row r="300" spans="2:4" ht="13.2">
      <c r="B300"/>
      <c r="C300"/>
      <c r="D300" s="14"/>
    </row>
    <row r="301" spans="2:4" ht="13.2">
      <c r="B301"/>
      <c r="C301"/>
      <c r="D301" s="14"/>
    </row>
    <row r="302" spans="2:4" ht="13.2">
      <c r="B302"/>
      <c r="C302"/>
      <c r="D302" s="14"/>
    </row>
    <row r="303" spans="2:4" ht="13.2">
      <c r="B303"/>
      <c r="C303"/>
      <c r="D303" s="14"/>
    </row>
    <row r="304" spans="2:4" ht="13.2">
      <c r="B304"/>
      <c r="C304"/>
      <c r="D304" s="14"/>
    </row>
    <row r="305" spans="2:4" ht="13.2">
      <c r="B305"/>
      <c r="C305"/>
      <c r="D305" s="14"/>
    </row>
    <row r="306" spans="2:4" ht="13.2">
      <c r="B306"/>
      <c r="C306"/>
      <c r="D306" s="14"/>
    </row>
    <row r="307" spans="2:4" ht="13.2">
      <c r="B307"/>
      <c r="C307"/>
      <c r="D307" s="14"/>
    </row>
    <row r="308" spans="2:4" ht="13.2">
      <c r="B308"/>
      <c r="C308"/>
      <c r="D308" s="14"/>
    </row>
    <row r="309" spans="2:4" ht="13.2">
      <c r="B309"/>
      <c r="C309"/>
      <c r="D309" s="14"/>
    </row>
    <row r="310" spans="2:4" ht="13.2">
      <c r="B310"/>
      <c r="C310"/>
      <c r="D310" s="14"/>
    </row>
    <row r="311" spans="2:4" ht="13.2">
      <c r="B311"/>
      <c r="C311"/>
      <c r="D311" s="14"/>
    </row>
    <row r="312" spans="2:4" ht="13.2">
      <c r="B312"/>
      <c r="C312"/>
      <c r="D312" s="14"/>
    </row>
    <row r="313" spans="2:4" ht="13.2">
      <c r="B313"/>
      <c r="C313"/>
      <c r="D313" s="14"/>
    </row>
    <row r="314" spans="2:4" ht="13.2">
      <c r="B314"/>
      <c r="C314"/>
      <c r="D314" s="14"/>
    </row>
    <row r="315" spans="2:4" ht="13.2">
      <c r="B315"/>
      <c r="C315"/>
      <c r="D315" s="14"/>
    </row>
    <row r="316" spans="2:4" ht="13.2">
      <c r="B316"/>
      <c r="C316"/>
      <c r="D316" s="14"/>
    </row>
    <row r="317" spans="2:4" ht="13.2">
      <c r="B317"/>
      <c r="C317"/>
      <c r="D317" s="14"/>
    </row>
    <row r="318" spans="2:4" ht="13.2">
      <c r="B318"/>
      <c r="C318"/>
      <c r="D318" s="14"/>
    </row>
    <row r="319" spans="2:4" ht="13.2">
      <c r="B319"/>
      <c r="C319"/>
      <c r="D319" s="14"/>
    </row>
    <row r="320" spans="2:4" ht="13.2">
      <c r="B320"/>
      <c r="C320"/>
      <c r="D320" s="14"/>
    </row>
    <row r="321" spans="2:4" ht="13.2">
      <c r="B321"/>
      <c r="C321"/>
      <c r="D321" s="14"/>
    </row>
    <row r="322" spans="2:4" ht="13.2">
      <c r="B322"/>
      <c r="C322"/>
      <c r="D322" s="14"/>
    </row>
    <row r="323" spans="2:4" ht="13.2">
      <c r="B323"/>
      <c r="C323"/>
      <c r="D323" s="14"/>
    </row>
    <row r="324" spans="2:4" ht="13.2">
      <c r="B324"/>
      <c r="C324"/>
      <c r="D324" s="14"/>
    </row>
    <row r="325" spans="2:4" ht="13.2">
      <c r="B325"/>
      <c r="C325"/>
      <c r="D325" s="14"/>
    </row>
    <row r="326" spans="2:4" ht="13.2">
      <c r="B326"/>
      <c r="C326"/>
      <c r="D326" s="14"/>
    </row>
    <row r="327" spans="2:4" ht="13.2">
      <c r="B327"/>
      <c r="C327"/>
      <c r="D327" s="14"/>
    </row>
    <row r="328" spans="2:4" ht="13.2">
      <c r="B328"/>
      <c r="C328"/>
      <c r="D328" s="14"/>
    </row>
    <row r="329" spans="2:4" ht="13.2">
      <c r="B329"/>
      <c r="C329"/>
      <c r="D329" s="14"/>
    </row>
    <row r="330" spans="2:4" ht="13.2">
      <c r="B330"/>
      <c r="C330"/>
      <c r="D330" s="14"/>
    </row>
    <row r="331" spans="2:4" ht="13.2">
      <c r="B331"/>
      <c r="C331"/>
      <c r="D331" s="14"/>
    </row>
    <row r="332" spans="2:4" ht="13.2">
      <c r="B332"/>
      <c r="C332"/>
      <c r="D332" s="14"/>
    </row>
    <row r="333" spans="2:4" ht="13.2">
      <c r="B333"/>
      <c r="C333"/>
      <c r="D333" s="14"/>
    </row>
    <row r="334" spans="2:4" ht="13.2">
      <c r="B334"/>
      <c r="C334"/>
      <c r="D334" s="14"/>
    </row>
    <row r="335" spans="2:4" ht="13.2">
      <c r="B335"/>
      <c r="C335"/>
      <c r="D335" s="14"/>
    </row>
    <row r="336" spans="2:4" ht="13.2">
      <c r="B336"/>
      <c r="C336"/>
      <c r="D336" s="14"/>
    </row>
    <row r="337" spans="2:4" ht="13.2">
      <c r="B337"/>
      <c r="C337"/>
      <c r="D337" s="14"/>
    </row>
    <row r="338" spans="2:4" ht="13.2">
      <c r="B338"/>
      <c r="C338"/>
      <c r="D338" s="14"/>
    </row>
    <row r="339" spans="2:4" ht="13.2">
      <c r="B339"/>
      <c r="C339"/>
      <c r="D339" s="14"/>
    </row>
    <row r="340" spans="2:4" ht="13.2">
      <c r="B340"/>
      <c r="C340"/>
      <c r="D340" s="14"/>
    </row>
    <row r="341" spans="2:4" ht="13.2">
      <c r="B341"/>
      <c r="C341"/>
      <c r="D341" s="14"/>
    </row>
    <row r="342" spans="2:4" ht="13.2">
      <c r="B342"/>
      <c r="C342"/>
      <c r="D342" s="14"/>
    </row>
    <row r="343" spans="2:4" ht="13.2">
      <c r="B343"/>
      <c r="C343"/>
      <c r="D343" s="14"/>
    </row>
    <row r="344" spans="2:4" ht="13.2">
      <c r="B344"/>
      <c r="C344"/>
      <c r="D344" s="14"/>
    </row>
    <row r="345" spans="2:4" ht="13.2">
      <c r="B345"/>
      <c r="C345"/>
      <c r="D345" s="14"/>
    </row>
    <row r="346" spans="2:4" ht="13.2">
      <c r="B346"/>
      <c r="C346"/>
      <c r="D346" s="14"/>
    </row>
    <row r="347" spans="2:4" ht="13.2">
      <c r="B347"/>
      <c r="C347"/>
      <c r="D347" s="14"/>
    </row>
    <row r="348" spans="2:4" ht="13.2">
      <c r="B348"/>
      <c r="C348"/>
      <c r="D348" s="14"/>
    </row>
    <row r="349" spans="2:4" ht="13.2">
      <c r="B349"/>
      <c r="C349"/>
      <c r="D349" s="14"/>
    </row>
    <row r="350" spans="2:4" ht="13.2">
      <c r="B350"/>
      <c r="C350"/>
      <c r="D350" s="14"/>
    </row>
    <row r="351" spans="2:4" ht="13.2">
      <c r="B351"/>
      <c r="C351"/>
      <c r="D351" s="14"/>
    </row>
    <row r="352" spans="2:4" ht="13.2">
      <c r="B352"/>
      <c r="C352"/>
      <c r="D352" s="14"/>
    </row>
    <row r="353" spans="2:4" ht="13.2">
      <c r="B353"/>
      <c r="C353"/>
      <c r="D353" s="14"/>
    </row>
    <row r="354" spans="2:4" ht="13.2">
      <c r="B354"/>
      <c r="C354"/>
      <c r="D354" s="14"/>
    </row>
    <row r="355" spans="2:4" ht="13.2">
      <c r="B355"/>
      <c r="C355"/>
      <c r="D355" s="14"/>
    </row>
    <row r="356" spans="2:4" ht="13.2">
      <c r="B356"/>
      <c r="C356"/>
      <c r="D356" s="14"/>
    </row>
    <row r="357" spans="2:4" ht="13.2">
      <c r="B357"/>
      <c r="C357"/>
      <c r="D357" s="14"/>
    </row>
    <row r="358" spans="2:4" ht="13.2">
      <c r="B358"/>
      <c r="C358"/>
      <c r="D358" s="14"/>
    </row>
    <row r="359" spans="2:4" ht="13.2">
      <c r="B359"/>
      <c r="C359"/>
      <c r="D359" s="14"/>
    </row>
    <row r="360" spans="2:4" ht="13.2">
      <c r="B360"/>
      <c r="C360"/>
      <c r="D360" s="14"/>
    </row>
    <row r="361" spans="2:4" ht="13.2">
      <c r="B361"/>
      <c r="C361"/>
      <c r="D361" s="14"/>
    </row>
    <row r="362" spans="2:4" ht="13.2">
      <c r="B362"/>
      <c r="C362"/>
      <c r="D362" s="14"/>
    </row>
    <row r="363" spans="2:4" ht="13.2">
      <c r="B363"/>
      <c r="C363"/>
      <c r="D363" s="14"/>
    </row>
    <row r="364" spans="2:4" ht="13.2">
      <c r="B364"/>
      <c r="C364"/>
      <c r="D364" s="14"/>
    </row>
    <row r="365" spans="2:4" ht="13.2">
      <c r="B365"/>
      <c r="C365"/>
      <c r="D365" s="14"/>
    </row>
    <row r="366" spans="2:4" ht="13.2">
      <c r="B366"/>
      <c r="C366"/>
      <c r="D366" s="14"/>
    </row>
    <row r="367" spans="2:4" ht="13.2">
      <c r="B367"/>
      <c r="C367"/>
      <c r="D367" s="14"/>
    </row>
    <row r="368" spans="2:4" ht="13.2">
      <c r="B368"/>
      <c r="C368"/>
      <c r="D368" s="14"/>
    </row>
    <row r="369" spans="2:4" ht="13.2">
      <c r="B369"/>
      <c r="C369"/>
      <c r="D369" s="14"/>
    </row>
    <row r="370" spans="2:4" ht="13.2">
      <c r="B370"/>
      <c r="C370"/>
      <c r="D370" s="14"/>
    </row>
    <row r="371" spans="2:4" ht="13.2">
      <c r="B371"/>
      <c r="C371"/>
      <c r="D371" s="14"/>
    </row>
    <row r="372" spans="2:4" ht="13.2">
      <c r="B372"/>
      <c r="C372"/>
      <c r="D372" s="14"/>
    </row>
    <row r="373" spans="2:4" ht="13.2">
      <c r="B373"/>
      <c r="C373"/>
      <c r="D373" s="14"/>
    </row>
    <row r="374" spans="2:4" ht="13.2">
      <c r="B374"/>
      <c r="C374"/>
      <c r="D374" s="14"/>
    </row>
    <row r="375" spans="2:4" ht="13.2">
      <c r="B375"/>
      <c r="C375"/>
      <c r="D375" s="14"/>
    </row>
    <row r="376" spans="2:4" ht="13.2">
      <c r="B376"/>
      <c r="C376"/>
      <c r="D376" s="14"/>
    </row>
    <row r="377" spans="2:4" ht="13.2">
      <c r="B377"/>
      <c r="C377"/>
      <c r="D377" s="14"/>
    </row>
    <row r="378" spans="2:4" ht="13.2">
      <c r="B378"/>
      <c r="C378"/>
      <c r="D378" s="14"/>
    </row>
    <row r="379" spans="2:4" ht="13.2">
      <c r="B379"/>
      <c r="C379"/>
      <c r="D379" s="14"/>
    </row>
    <row r="380" spans="2:4" ht="13.2">
      <c r="B380"/>
      <c r="C380"/>
      <c r="D380" s="14"/>
    </row>
    <row r="381" spans="2:4" ht="13.2">
      <c r="B381"/>
      <c r="C381"/>
      <c r="D381" s="14"/>
    </row>
    <row r="382" spans="2:4" ht="13.2">
      <c r="B382"/>
      <c r="C382"/>
      <c r="D382" s="14"/>
    </row>
    <row r="383" spans="2:4" ht="13.2">
      <c r="B383"/>
      <c r="C383"/>
      <c r="D383" s="14"/>
    </row>
    <row r="384" spans="2:4" ht="13.2">
      <c r="B384"/>
      <c r="C384"/>
      <c r="D384" s="14"/>
    </row>
    <row r="385" spans="2:4" ht="13.2">
      <c r="B385"/>
      <c r="C385"/>
      <c r="D385" s="14"/>
    </row>
    <row r="386" spans="2:4" ht="13.2">
      <c r="B386"/>
      <c r="C386"/>
      <c r="D386" s="14"/>
    </row>
    <row r="387" spans="2:4" ht="13.2">
      <c r="B387"/>
      <c r="C387"/>
      <c r="D387" s="14"/>
    </row>
    <row r="388" spans="2:4" ht="13.2">
      <c r="B388"/>
      <c r="C388"/>
      <c r="D388" s="14"/>
    </row>
    <row r="389" spans="2:4" ht="13.2">
      <c r="B389"/>
      <c r="C389"/>
      <c r="D389" s="14"/>
    </row>
    <row r="390" spans="2:4" ht="13.2">
      <c r="B390"/>
      <c r="C390"/>
      <c r="D390" s="14"/>
    </row>
    <row r="391" spans="2:4" ht="13.2">
      <c r="B391"/>
      <c r="C391"/>
      <c r="D391" s="14"/>
    </row>
    <row r="392" spans="2:4" ht="13.2">
      <c r="B392"/>
      <c r="C392"/>
      <c r="D392" s="14"/>
    </row>
    <row r="393" spans="2:4" ht="13.2">
      <c r="B393"/>
      <c r="C393"/>
      <c r="D393" s="14"/>
    </row>
    <row r="394" spans="2:4" ht="13.2">
      <c r="B394"/>
      <c r="C394"/>
      <c r="D394" s="14"/>
    </row>
    <row r="395" spans="2:4" ht="13.2">
      <c r="B395"/>
      <c r="C395"/>
      <c r="D395" s="14"/>
    </row>
    <row r="396" spans="2:4" ht="13.2">
      <c r="B396"/>
      <c r="C396"/>
      <c r="D396" s="14"/>
    </row>
    <row r="397" spans="2:4" ht="13.2">
      <c r="B397"/>
      <c r="C397"/>
      <c r="D397" s="14"/>
    </row>
    <row r="398" spans="2:4" ht="13.2">
      <c r="B398"/>
      <c r="C398"/>
      <c r="D398" s="14"/>
    </row>
    <row r="399" spans="2:4" ht="13.2">
      <c r="B399"/>
      <c r="C399"/>
      <c r="D399" s="14"/>
    </row>
    <row r="400" spans="2:4" ht="13.2">
      <c r="B400"/>
      <c r="C400"/>
      <c r="D400" s="14"/>
    </row>
    <row r="401" spans="2:4" ht="13.2">
      <c r="B401"/>
      <c r="C401"/>
      <c r="D401" s="14"/>
    </row>
    <row r="402" spans="2:4" ht="13.2">
      <c r="B402"/>
      <c r="C402"/>
      <c r="D402" s="14"/>
    </row>
    <row r="403" spans="2:4" ht="13.2">
      <c r="B403"/>
      <c r="C403"/>
      <c r="D403" s="14"/>
    </row>
    <row r="404" spans="2:4" ht="13.2">
      <c r="B404"/>
      <c r="C404"/>
      <c r="D404" s="14"/>
    </row>
    <row r="405" spans="2:4" ht="13.2">
      <c r="B405"/>
      <c r="C405"/>
      <c r="D405" s="14"/>
    </row>
    <row r="406" spans="2:4" ht="13.2">
      <c r="B406"/>
      <c r="C406"/>
      <c r="D406" s="14"/>
    </row>
    <row r="407" spans="2:4" ht="13.2">
      <c r="B407"/>
      <c r="C407"/>
      <c r="D407" s="14"/>
    </row>
    <row r="408" spans="2:4" ht="13.2">
      <c r="B408"/>
      <c r="C408"/>
      <c r="D408" s="14"/>
    </row>
    <row r="409" spans="2:4" ht="13.2">
      <c r="B409"/>
      <c r="C409"/>
      <c r="D409" s="14"/>
    </row>
    <row r="410" spans="2:4" ht="13.2">
      <c r="B410"/>
      <c r="C410"/>
      <c r="D410" s="14"/>
    </row>
    <row r="411" spans="2:4" ht="13.2">
      <c r="B411"/>
      <c r="C411"/>
      <c r="D411" s="14"/>
    </row>
    <row r="412" spans="2:4" ht="13.2">
      <c r="B412"/>
      <c r="C412"/>
      <c r="D412" s="14"/>
    </row>
    <row r="413" spans="2:4" ht="13.2">
      <c r="B413"/>
      <c r="C413"/>
      <c r="D413" s="14"/>
    </row>
    <row r="414" spans="2:4" ht="13.2">
      <c r="B414"/>
      <c r="C414"/>
      <c r="D414" s="14"/>
    </row>
    <row r="415" spans="2:4" ht="13.2">
      <c r="B415"/>
      <c r="C415"/>
      <c r="D415" s="14"/>
    </row>
    <row r="416" spans="2:4" ht="13.2">
      <c r="B416"/>
      <c r="C416"/>
      <c r="D416" s="14"/>
    </row>
    <row r="417" spans="2:4" ht="13.2">
      <c r="B417"/>
      <c r="C417"/>
      <c r="D417" s="14"/>
    </row>
    <row r="418" spans="2:4" ht="13.2">
      <c r="B418"/>
      <c r="C418"/>
      <c r="D418" s="14"/>
    </row>
    <row r="419" spans="2:4" ht="13.2">
      <c r="B419"/>
      <c r="C419"/>
      <c r="D419" s="14"/>
    </row>
    <row r="420" spans="2:4" ht="13.2">
      <c r="B420"/>
      <c r="C420"/>
      <c r="D420" s="14"/>
    </row>
    <row r="421" spans="2:4" ht="13.2">
      <c r="B421"/>
      <c r="C421"/>
      <c r="D421" s="14"/>
    </row>
    <row r="422" spans="2:4" ht="13.2">
      <c r="B422"/>
      <c r="C422"/>
      <c r="D422" s="14"/>
    </row>
    <row r="423" spans="2:4" ht="13.2">
      <c r="B423"/>
      <c r="C423"/>
      <c r="D423" s="14"/>
    </row>
    <row r="424" spans="2:4" ht="13.2">
      <c r="B424"/>
      <c r="C424"/>
      <c r="D424" s="14"/>
    </row>
    <row r="425" spans="2:4" ht="13.2">
      <c r="B425"/>
      <c r="C425"/>
      <c r="D425" s="14"/>
    </row>
    <row r="426" spans="2:4" ht="13.2">
      <c r="B426"/>
      <c r="C426"/>
      <c r="D426" s="14"/>
    </row>
    <row r="427" spans="2:4" ht="13.2">
      <c r="B427"/>
      <c r="C427"/>
      <c r="D427" s="14"/>
    </row>
    <row r="428" spans="2:4" ht="13.2">
      <c r="B428"/>
      <c r="C428"/>
      <c r="D428" s="14"/>
    </row>
    <row r="429" spans="2:4" ht="13.2">
      <c r="B429"/>
      <c r="C429"/>
      <c r="D429" s="14"/>
    </row>
    <row r="430" spans="2:4" ht="13.2">
      <c r="B430"/>
      <c r="C430"/>
      <c r="D430" s="14"/>
    </row>
    <row r="431" spans="2:4" ht="13.2">
      <c r="B431"/>
      <c r="C431"/>
      <c r="D431" s="14"/>
    </row>
    <row r="432" spans="2:4" ht="13.2">
      <c r="B432"/>
      <c r="C432"/>
      <c r="D432" s="14"/>
    </row>
    <row r="433" spans="2:4" ht="13.2">
      <c r="B433"/>
      <c r="C433"/>
      <c r="D433" s="14"/>
    </row>
    <row r="434" spans="2:4" ht="13.2">
      <c r="B434"/>
      <c r="C434"/>
      <c r="D434" s="14"/>
    </row>
    <row r="435" spans="2:4" ht="13.2">
      <c r="B435"/>
      <c r="C435"/>
      <c r="D435" s="14"/>
    </row>
    <row r="436" spans="2:4" ht="13.2">
      <c r="B436"/>
      <c r="C436"/>
      <c r="D436" s="14"/>
    </row>
    <row r="437" spans="2:4" ht="13.2">
      <c r="B437"/>
      <c r="C437"/>
      <c r="D437" s="14"/>
    </row>
    <row r="438" spans="2:4" ht="13.2">
      <c r="B438"/>
      <c r="C438"/>
      <c r="D438" s="14"/>
    </row>
    <row r="439" spans="2:4" ht="13.2">
      <c r="B439"/>
      <c r="C439"/>
      <c r="D439" s="14"/>
    </row>
    <row r="440" spans="2:4" ht="13.2">
      <c r="B440"/>
      <c r="C440"/>
      <c r="D440" s="14"/>
    </row>
    <row r="441" spans="2:4" ht="13.2">
      <c r="B441"/>
      <c r="C441"/>
      <c r="D441" s="14"/>
    </row>
    <row r="442" spans="2:4" ht="13.2">
      <c r="B442"/>
      <c r="C442"/>
      <c r="D442" s="14"/>
    </row>
    <row r="443" spans="2:4" ht="13.2">
      <c r="B443"/>
      <c r="C443"/>
      <c r="D443" s="14"/>
    </row>
    <row r="444" spans="2:4" ht="13.2">
      <c r="B444"/>
      <c r="C444"/>
      <c r="D444" s="14"/>
    </row>
    <row r="445" spans="2:4" ht="13.2">
      <c r="B445"/>
      <c r="C445"/>
      <c r="D445" s="14"/>
    </row>
    <row r="446" spans="2:4" ht="13.2">
      <c r="B446"/>
      <c r="C446"/>
      <c r="D446" s="14"/>
    </row>
    <row r="447" spans="2:4" ht="13.2">
      <c r="B447"/>
      <c r="C447"/>
      <c r="D447" s="14"/>
    </row>
    <row r="448" spans="2:4" ht="13.2">
      <c r="B448"/>
      <c r="C448"/>
      <c r="D448" s="14"/>
    </row>
    <row r="449" spans="2:4" ht="13.2">
      <c r="B449"/>
      <c r="C449"/>
      <c r="D449" s="14"/>
    </row>
    <row r="450" spans="2:4" ht="13.2">
      <c r="B450"/>
      <c r="C450"/>
      <c r="D450" s="14"/>
    </row>
    <row r="451" spans="2:4" ht="13.2">
      <c r="B451"/>
      <c r="C451"/>
      <c r="D451" s="14"/>
    </row>
    <row r="452" spans="2:4" ht="13.2">
      <c r="B452"/>
      <c r="C452"/>
      <c r="D452" s="14"/>
    </row>
    <row r="453" spans="2:4" ht="13.2">
      <c r="B453"/>
      <c r="C453"/>
      <c r="D453" s="14"/>
    </row>
    <row r="454" spans="2:4" ht="13.2">
      <c r="B454"/>
      <c r="C454"/>
      <c r="D454" s="14"/>
    </row>
    <row r="455" spans="2:4" ht="13.2">
      <c r="B455"/>
      <c r="C455"/>
      <c r="D455" s="14"/>
    </row>
    <row r="456" spans="2:4" ht="13.2">
      <c r="B456"/>
      <c r="C456"/>
      <c r="D456" s="14"/>
    </row>
    <row r="457" spans="2:4" ht="13.2">
      <c r="B457"/>
      <c r="C457"/>
      <c r="D457" s="14"/>
    </row>
    <row r="458" spans="2:4" ht="13.2">
      <c r="B458"/>
      <c r="C458"/>
      <c r="D458" s="14"/>
    </row>
    <row r="459" spans="2:4" ht="13.2">
      <c r="B459"/>
      <c r="C459"/>
      <c r="D459" s="14"/>
    </row>
    <row r="460" spans="2:4" ht="13.2">
      <c r="B460"/>
      <c r="C460"/>
      <c r="D460" s="14"/>
    </row>
    <row r="461" spans="2:4" ht="13.2">
      <c r="B461"/>
      <c r="C461"/>
      <c r="D461" s="14"/>
    </row>
    <row r="462" spans="2:4" ht="13.2">
      <c r="B462"/>
      <c r="C462"/>
      <c r="D462" s="14"/>
    </row>
    <row r="463" spans="2:4" ht="13.2">
      <c r="B463"/>
      <c r="C463"/>
      <c r="D463" s="14"/>
    </row>
    <row r="464" spans="2:4" ht="13.2">
      <c r="B464"/>
      <c r="C464"/>
      <c r="D464" s="14"/>
    </row>
    <row r="465" spans="2:4" ht="13.2">
      <c r="B465"/>
      <c r="C465"/>
      <c r="D465" s="14"/>
    </row>
    <row r="466" spans="2:4" ht="13.2">
      <c r="B466"/>
      <c r="C466"/>
      <c r="D466" s="14"/>
    </row>
    <row r="467" spans="2:4" ht="13.2">
      <c r="B467"/>
      <c r="C467"/>
      <c r="D467" s="14"/>
    </row>
    <row r="468" spans="2:4" ht="13.2">
      <c r="B468"/>
      <c r="C468"/>
      <c r="D468" s="14"/>
    </row>
    <row r="469" spans="2:4" ht="13.2">
      <c r="B469"/>
      <c r="C469"/>
      <c r="D469" s="14"/>
    </row>
    <row r="470" spans="2:4" ht="13.2">
      <c r="B470"/>
      <c r="C470"/>
      <c r="D470" s="14"/>
    </row>
    <row r="471" spans="2:4" ht="13.2">
      <c r="B471"/>
      <c r="C471"/>
      <c r="D471" s="14"/>
    </row>
    <row r="472" spans="2:4" ht="13.2">
      <c r="B472"/>
      <c r="C472"/>
      <c r="D472" s="14"/>
    </row>
    <row r="473" spans="2:4" ht="13.2">
      <c r="B473"/>
      <c r="C473"/>
      <c r="D473" s="14"/>
    </row>
    <row r="474" spans="2:4" ht="13.2">
      <c r="B474"/>
      <c r="C474"/>
      <c r="D474" s="14"/>
    </row>
    <row r="475" spans="2:4" ht="13.2">
      <c r="B475"/>
      <c r="C475"/>
      <c r="D475" s="14"/>
    </row>
    <row r="476" spans="2:4" ht="13.2">
      <c r="B476"/>
      <c r="C476"/>
      <c r="D476" s="14"/>
    </row>
    <row r="477" spans="2:4" ht="13.2">
      <c r="B477"/>
      <c r="C477"/>
      <c r="D477" s="14"/>
    </row>
    <row r="478" spans="2:4" ht="13.2">
      <c r="B478"/>
      <c r="C478"/>
      <c r="D478" s="14"/>
    </row>
    <row r="479" spans="2:4" ht="13.2">
      <c r="B479"/>
      <c r="C479"/>
      <c r="D479" s="14"/>
    </row>
    <row r="480" spans="2:4" ht="13.2">
      <c r="B480"/>
      <c r="C480"/>
      <c r="D480" s="14"/>
    </row>
    <row r="481" spans="2:4" ht="13.2">
      <c r="B481"/>
      <c r="C481"/>
      <c r="D481" s="14"/>
    </row>
    <row r="482" spans="2:4" ht="13.2">
      <c r="B482"/>
      <c r="C482"/>
      <c r="D482" s="14"/>
    </row>
    <row r="483" spans="2:4" ht="13.2">
      <c r="B483"/>
      <c r="C483"/>
      <c r="D483" s="14"/>
    </row>
    <row r="484" spans="2:4" ht="13.2">
      <c r="B484"/>
      <c r="C484"/>
      <c r="D484" s="14"/>
    </row>
    <row r="485" spans="2:4" ht="13.2">
      <c r="B485"/>
      <c r="C485"/>
      <c r="D485" s="14"/>
    </row>
    <row r="486" spans="2:4" ht="13.2">
      <c r="B486"/>
      <c r="C486"/>
      <c r="D486" s="14"/>
    </row>
    <row r="487" spans="2:4" ht="13.2">
      <c r="B487"/>
      <c r="C487"/>
      <c r="D487" s="14"/>
    </row>
    <row r="488" spans="2:4" ht="13.2">
      <c r="B488"/>
      <c r="C488"/>
      <c r="D488" s="14"/>
    </row>
    <row r="489" spans="2:4" ht="13.2">
      <c r="B489"/>
      <c r="C489"/>
      <c r="D489" s="14"/>
    </row>
    <row r="490" spans="2:4" ht="13.2">
      <c r="B490"/>
      <c r="C490"/>
      <c r="D490" s="14"/>
    </row>
    <row r="491" spans="2:4" ht="13.2">
      <c r="B491"/>
      <c r="C491"/>
      <c r="D491" s="14"/>
    </row>
    <row r="492" spans="2:4" ht="13.2">
      <c r="B492"/>
      <c r="C492"/>
      <c r="D492" s="14"/>
    </row>
    <row r="493" spans="2:4" ht="13.2">
      <c r="B493"/>
      <c r="C493"/>
      <c r="D493" s="14"/>
    </row>
    <row r="494" spans="2:4" ht="13.2">
      <c r="B494"/>
      <c r="C494"/>
      <c r="D494" s="14"/>
    </row>
    <row r="495" spans="2:4" ht="13.2">
      <c r="B495"/>
      <c r="C495"/>
      <c r="D495" s="14"/>
    </row>
    <row r="496" spans="2:4" ht="13.2">
      <c r="B496"/>
      <c r="C496"/>
      <c r="D496" s="14"/>
    </row>
    <row r="497" spans="2:4" ht="13.2">
      <c r="B497"/>
      <c r="C497"/>
      <c r="D497" s="14"/>
    </row>
    <row r="498" spans="2:4" ht="13.2">
      <c r="B498"/>
      <c r="C498"/>
      <c r="D498" s="14"/>
    </row>
    <row r="499" spans="2:4" ht="13.2">
      <c r="B499"/>
      <c r="C499"/>
      <c r="D499" s="14"/>
    </row>
    <row r="500" spans="2:4" ht="13.2">
      <c r="B500"/>
      <c r="C500"/>
      <c r="D500" s="14"/>
    </row>
    <row r="501" spans="2:4" ht="13.2">
      <c r="B501"/>
      <c r="C501"/>
      <c r="D501" s="14"/>
    </row>
    <row r="502" spans="2:4" ht="13.2">
      <c r="B502"/>
      <c r="C502"/>
      <c r="D502" s="14"/>
    </row>
    <row r="503" spans="2:4" ht="13.2">
      <c r="B503"/>
      <c r="C503"/>
      <c r="D503" s="14"/>
    </row>
    <row r="504" spans="2:4" ht="13.2">
      <c r="B504"/>
      <c r="C504"/>
      <c r="D504" s="14"/>
    </row>
    <row r="505" spans="2:4" ht="13.2">
      <c r="B505"/>
      <c r="C505"/>
      <c r="D505" s="14"/>
    </row>
    <row r="506" spans="2:4" ht="13.2">
      <c r="B506"/>
      <c r="C506"/>
      <c r="D506" s="14"/>
    </row>
    <row r="507" spans="2:4" ht="13.2">
      <c r="B507"/>
      <c r="C507"/>
      <c r="D507" s="14"/>
    </row>
    <row r="508" spans="2:4" ht="13.2">
      <c r="B508"/>
      <c r="C508"/>
      <c r="D508" s="14"/>
    </row>
    <row r="509" spans="2:4" ht="13.2">
      <c r="B509"/>
      <c r="C509"/>
      <c r="D509" s="14"/>
    </row>
    <row r="510" spans="2:4" ht="13.2">
      <c r="B510"/>
      <c r="C510"/>
      <c r="D510" s="14"/>
    </row>
    <row r="511" spans="2:4" ht="13.2">
      <c r="B511"/>
      <c r="C511"/>
      <c r="D511" s="14"/>
    </row>
    <row r="512" spans="2:4" ht="13.2">
      <c r="B512"/>
      <c r="C512"/>
      <c r="D512" s="14"/>
    </row>
    <row r="513" spans="2:4" ht="13.2">
      <c r="B513"/>
      <c r="C513"/>
      <c r="D513" s="14"/>
    </row>
    <row r="514" spans="2:4" ht="13.2">
      <c r="B514"/>
      <c r="C514"/>
      <c r="D514" s="14"/>
    </row>
    <row r="515" spans="2:4" ht="13.2">
      <c r="B515"/>
      <c r="C515"/>
      <c r="D515" s="14"/>
    </row>
    <row r="516" spans="2:4" ht="13.2">
      <c r="B516"/>
      <c r="C516"/>
      <c r="D516" s="14"/>
    </row>
    <row r="517" spans="2:4" ht="13.2">
      <c r="B517"/>
      <c r="C517"/>
      <c r="D517" s="14"/>
    </row>
    <row r="518" spans="2:4" ht="13.2">
      <c r="B518"/>
      <c r="C518"/>
      <c r="D518" s="14"/>
    </row>
    <row r="519" spans="2:4" ht="13.2">
      <c r="B519"/>
      <c r="C519"/>
      <c r="D519" s="14"/>
    </row>
    <row r="520" spans="2:4" ht="13.2">
      <c r="B520"/>
      <c r="C520"/>
      <c r="D520" s="14"/>
    </row>
    <row r="521" spans="2:4" ht="13.2">
      <c r="B521"/>
      <c r="C521"/>
      <c r="D521" s="14"/>
    </row>
    <row r="522" spans="2:4" ht="13.2">
      <c r="B522"/>
      <c r="C522"/>
      <c r="D522" s="14"/>
    </row>
    <row r="523" spans="2:4" ht="13.2">
      <c r="B523"/>
      <c r="C523"/>
      <c r="D523" s="14"/>
    </row>
    <row r="524" spans="2:4" ht="13.2">
      <c r="B524"/>
      <c r="C524"/>
      <c r="D524" s="14"/>
    </row>
    <row r="525" spans="2:4" ht="13.2">
      <c r="B525"/>
      <c r="C525"/>
      <c r="D525" s="14"/>
    </row>
    <row r="526" spans="2:4" ht="13.2">
      <c r="B526"/>
      <c r="C526"/>
      <c r="D526" s="14"/>
    </row>
    <row r="527" spans="2:4" ht="13.2">
      <c r="B527"/>
      <c r="C527"/>
      <c r="D527" s="14"/>
    </row>
    <row r="528" spans="2:4" ht="13.2">
      <c r="B528"/>
      <c r="C528"/>
      <c r="D528" s="14"/>
    </row>
    <row r="529" spans="2:4" ht="13.2">
      <c r="B529"/>
      <c r="C529">
        <v>14762</v>
      </c>
      <c r="D529" s="14" t="s">
        <v>17</v>
      </c>
    </row>
    <row r="530" spans="2:4" ht="13.2">
      <c r="B530"/>
      <c r="C530"/>
      <c r="D530" s="14"/>
    </row>
    <row r="531" spans="2:4" ht="13.2">
      <c r="B531"/>
      <c r="C531"/>
      <c r="D531" s="14"/>
    </row>
    <row r="532" spans="2:4" ht="13.2">
      <c r="B532"/>
      <c r="C532"/>
      <c r="D532" s="14"/>
    </row>
    <row r="533" spans="2:4" ht="13.2">
      <c r="B533"/>
      <c r="C533"/>
      <c r="D533" s="14"/>
    </row>
    <row r="534" spans="2:4" ht="13.2">
      <c r="B534"/>
      <c r="C534"/>
      <c r="D534" s="14"/>
    </row>
    <row r="535" spans="2:4" ht="13.2">
      <c r="B535"/>
      <c r="C535"/>
      <c r="D535" s="14"/>
    </row>
    <row r="536" spans="2:4" ht="13.2">
      <c r="B536"/>
      <c r="C536"/>
      <c r="D536" s="14"/>
    </row>
    <row r="537" spans="2:4" ht="13.2">
      <c r="B537"/>
      <c r="C537"/>
      <c r="D537" s="14"/>
    </row>
    <row r="538" spans="2:4" ht="13.2">
      <c r="B538"/>
      <c r="C538"/>
      <c r="D538" s="14"/>
    </row>
    <row r="539" spans="2:4" ht="13.2">
      <c r="B539"/>
      <c r="C539"/>
      <c r="D539" s="14"/>
    </row>
    <row r="540" spans="2:4" ht="13.2">
      <c r="B540"/>
      <c r="C540"/>
      <c r="D540" s="14"/>
    </row>
    <row r="541" spans="2:4" ht="13.2">
      <c r="B541"/>
      <c r="C541"/>
      <c r="D541" s="14"/>
    </row>
    <row r="542" spans="2:4" ht="13.2">
      <c r="B542"/>
      <c r="C542"/>
      <c r="D542" s="14"/>
    </row>
    <row r="543" spans="2:4" ht="13.2">
      <c r="B543"/>
      <c r="C543"/>
      <c r="D543" s="14"/>
    </row>
    <row r="544" spans="2:4" ht="13.2">
      <c r="B544"/>
      <c r="C544"/>
      <c r="D544" s="14"/>
    </row>
    <row r="545" spans="2:4" ht="13.2">
      <c r="B545"/>
      <c r="C545"/>
      <c r="D545" s="14"/>
    </row>
    <row r="546" spans="2:4" ht="13.2">
      <c r="B546"/>
      <c r="C546"/>
      <c r="D546" s="14"/>
    </row>
    <row r="547" spans="2:4" ht="13.2">
      <c r="B547"/>
      <c r="C547"/>
      <c r="D547" s="14"/>
    </row>
    <row r="548" spans="2:4" ht="13.2">
      <c r="B548"/>
      <c r="C548"/>
      <c r="D548" s="14"/>
    </row>
    <row r="549" spans="2:4" ht="13.2">
      <c r="B549"/>
      <c r="C549"/>
      <c r="D549" s="14"/>
    </row>
    <row r="550" spans="2:4" ht="13.2">
      <c r="B550"/>
      <c r="C550"/>
      <c r="D550" s="14"/>
    </row>
    <row r="551" spans="2:4" ht="13.2">
      <c r="B551"/>
      <c r="C551"/>
      <c r="D551" s="14"/>
    </row>
    <row r="552" spans="2:4" ht="13.2">
      <c r="B552"/>
      <c r="C552"/>
      <c r="D552" s="14"/>
    </row>
    <row r="553" spans="2:4" ht="13.2">
      <c r="B553"/>
      <c r="C553"/>
      <c r="D553" s="14"/>
    </row>
    <row r="554" spans="2:4" ht="13.2">
      <c r="B554"/>
      <c r="C554"/>
      <c r="D554" s="14"/>
    </row>
    <row r="555" spans="2:4" ht="13.2">
      <c r="B555"/>
      <c r="C555"/>
      <c r="D555" s="14"/>
    </row>
    <row r="556" spans="2:4" ht="13.2">
      <c r="B556"/>
      <c r="C556"/>
      <c r="D556" s="14"/>
    </row>
    <row r="557" spans="2:4" ht="13.2">
      <c r="B557"/>
      <c r="C557"/>
      <c r="D557" s="14"/>
    </row>
    <row r="558" spans="2:4" ht="13.2">
      <c r="B558"/>
      <c r="C558"/>
      <c r="D558" s="14"/>
    </row>
    <row r="559" spans="2:4" ht="13.2">
      <c r="B559"/>
      <c r="C559"/>
      <c r="D559" s="14"/>
    </row>
    <row r="560" spans="2:4" ht="13.2">
      <c r="B560"/>
      <c r="C560"/>
      <c r="D560" s="14"/>
    </row>
    <row r="561" spans="2:4" ht="13.2">
      <c r="B561"/>
      <c r="C561"/>
      <c r="D561" s="14"/>
    </row>
    <row r="562" spans="2:4" ht="13.2">
      <c r="B562"/>
      <c r="C562"/>
      <c r="D562" s="14"/>
    </row>
    <row r="563" spans="2:4" ht="13.2">
      <c r="B563"/>
      <c r="C563"/>
      <c r="D563" s="14"/>
    </row>
    <row r="564" spans="2:4" ht="13.2">
      <c r="B564"/>
      <c r="C564"/>
      <c r="D564" s="14"/>
    </row>
    <row r="565" spans="2:4" ht="13.2">
      <c r="B565"/>
      <c r="C565"/>
      <c r="D565" s="14"/>
    </row>
    <row r="566" spans="2:4" ht="13.2">
      <c r="B566"/>
      <c r="C566"/>
      <c r="D566" s="14"/>
    </row>
    <row r="567" spans="2:4" ht="13.2">
      <c r="B567"/>
      <c r="C567"/>
      <c r="D567" s="14"/>
    </row>
    <row r="568" spans="2:4" ht="13.2">
      <c r="B568"/>
      <c r="C568"/>
      <c r="D568" s="14"/>
    </row>
    <row r="569" spans="2:4" ht="13.2">
      <c r="B569"/>
      <c r="C569"/>
      <c r="D569" s="14"/>
    </row>
    <row r="570" spans="2:4" ht="13.2">
      <c r="B570"/>
      <c r="C570"/>
      <c r="D570" s="14"/>
    </row>
    <row r="571" spans="2:4" ht="13.2">
      <c r="B571"/>
      <c r="C571"/>
      <c r="D571" s="14"/>
    </row>
    <row r="572" spans="2:4" ht="13.2">
      <c r="B572"/>
      <c r="C572"/>
      <c r="D572" s="14"/>
    </row>
    <row r="573" spans="2:4" ht="13.2">
      <c r="B573"/>
      <c r="C573"/>
      <c r="D573" s="14"/>
    </row>
    <row r="574" spans="2:4" ht="13.2">
      <c r="B574"/>
      <c r="C574"/>
      <c r="D574" s="14"/>
    </row>
    <row r="575" spans="2:4" ht="13.2">
      <c r="B575"/>
      <c r="C575"/>
      <c r="D575" s="14"/>
    </row>
    <row r="576" spans="2:4" ht="13.2">
      <c r="B576"/>
      <c r="C576"/>
      <c r="D576" s="14"/>
    </row>
    <row r="577" spans="2:4" ht="13.2">
      <c r="B577"/>
      <c r="C577"/>
      <c r="D577" s="14"/>
    </row>
    <row r="578" spans="2:4" ht="13.2">
      <c r="B578"/>
      <c r="C578"/>
      <c r="D578" s="14"/>
    </row>
    <row r="579" spans="2:4" ht="13.2">
      <c r="B579"/>
      <c r="C579"/>
      <c r="D579" s="14"/>
    </row>
    <row r="580" spans="2:4" ht="13.2">
      <c r="B580"/>
      <c r="C580"/>
      <c r="D580" s="14"/>
    </row>
    <row r="581" spans="2:4" ht="13.2">
      <c r="B581"/>
      <c r="C581"/>
      <c r="D581" s="14"/>
    </row>
    <row r="582" spans="2:4" ht="13.2">
      <c r="B582"/>
      <c r="C582"/>
      <c r="D582" s="14"/>
    </row>
    <row r="583" spans="2:4" ht="13.2">
      <c r="B583"/>
      <c r="C583"/>
      <c r="D583" s="14"/>
    </row>
    <row r="584" spans="2:4" ht="13.2">
      <c r="B584"/>
      <c r="C584"/>
      <c r="D584" s="14"/>
    </row>
    <row r="585" spans="2:4" ht="13.2">
      <c r="B585"/>
      <c r="C585"/>
      <c r="D585" s="14"/>
    </row>
    <row r="586" spans="2:4" ht="13.2">
      <c r="B586"/>
      <c r="C586"/>
      <c r="D586" s="14"/>
    </row>
    <row r="587" spans="2:4" ht="13.2">
      <c r="B587"/>
      <c r="C587"/>
      <c r="D587" s="14"/>
    </row>
    <row r="588" spans="2:4" ht="13.2">
      <c r="B588"/>
      <c r="C588"/>
      <c r="D588" s="14"/>
    </row>
    <row r="589" spans="2:4" ht="13.2">
      <c r="B589"/>
      <c r="C589"/>
      <c r="D589" s="14"/>
    </row>
    <row r="590" spans="2:4" ht="13.2">
      <c r="B590"/>
      <c r="C590"/>
      <c r="D590" s="14"/>
    </row>
    <row r="591" spans="2:4" ht="13.2">
      <c r="B591"/>
      <c r="C591"/>
      <c r="D591" s="14"/>
    </row>
    <row r="592" spans="2:4" ht="13.2">
      <c r="B592"/>
      <c r="C592"/>
      <c r="D592" s="14"/>
    </row>
    <row r="593" spans="2:4" ht="13.2">
      <c r="B593"/>
      <c r="C593"/>
      <c r="D593" s="14"/>
    </row>
    <row r="594" spans="2:4" ht="13.2">
      <c r="B594"/>
      <c r="C594"/>
      <c r="D594" s="14"/>
    </row>
    <row r="595" spans="2:4" ht="13.2">
      <c r="B595"/>
      <c r="C595"/>
      <c r="D595" s="14"/>
    </row>
    <row r="596" spans="2:4" ht="13.2">
      <c r="B596"/>
      <c r="C596"/>
      <c r="D596" s="14"/>
    </row>
    <row r="597" spans="2:4" ht="13.2">
      <c r="B597"/>
      <c r="C597"/>
      <c r="D597" s="14"/>
    </row>
    <row r="598" spans="2:4" ht="13.2">
      <c r="B598"/>
      <c r="C598"/>
      <c r="D598" s="14"/>
    </row>
    <row r="599" spans="2:4" ht="13.2">
      <c r="B599"/>
      <c r="C599"/>
      <c r="D599" s="14"/>
    </row>
    <row r="600" spans="2:4" ht="13.2">
      <c r="B600"/>
      <c r="C600"/>
      <c r="D600" s="14"/>
    </row>
    <row r="601" spans="2:4" ht="13.2">
      <c r="B601"/>
      <c r="C601"/>
      <c r="D601" s="14"/>
    </row>
    <row r="602" spans="2:4" ht="13.2">
      <c r="B602"/>
      <c r="C602"/>
      <c r="D602" s="14"/>
    </row>
    <row r="603" spans="2:4" ht="13.2">
      <c r="B603"/>
      <c r="C603"/>
      <c r="D603" s="14"/>
    </row>
    <row r="604" spans="2:4" ht="13.2">
      <c r="B604"/>
      <c r="C604"/>
      <c r="D604" s="14"/>
    </row>
    <row r="605" spans="2:4" ht="13.2">
      <c r="B605"/>
      <c r="C605"/>
      <c r="D605" s="14"/>
    </row>
    <row r="606" spans="2:4" ht="13.2">
      <c r="B606"/>
      <c r="C606"/>
      <c r="D606" s="14"/>
    </row>
    <row r="607" spans="2:4" ht="13.2">
      <c r="B607"/>
      <c r="C607"/>
      <c r="D607" s="14"/>
    </row>
    <row r="608" spans="2:4" ht="13.2">
      <c r="B608"/>
      <c r="C608"/>
      <c r="D608" s="14"/>
    </row>
    <row r="609" spans="2:4" ht="13.2">
      <c r="B609"/>
      <c r="C609"/>
      <c r="D609" s="14"/>
    </row>
    <row r="610" spans="2:4" ht="13.2">
      <c r="B610"/>
      <c r="C610"/>
      <c r="D610" s="14"/>
    </row>
  </sheetData>
  <phoneticPr fontId="17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>
    <tabColor indexed="47"/>
  </sheetPr>
  <dimension ref="A1:L117"/>
  <sheetViews>
    <sheetView workbookViewId="0">
      <selection activeCell="A16" sqref="A16:C16"/>
    </sheetView>
  </sheetViews>
  <sheetFormatPr baseColWidth="10" defaultRowHeight="13.2"/>
  <cols>
    <col min="1" max="1" width="31.5546875" style="11" bestFit="1" customWidth="1"/>
    <col min="9" max="11" width="11.44140625" style="8"/>
  </cols>
  <sheetData>
    <row r="1" spans="1:12" ht="14.4">
      <c r="A1" s="67" t="s">
        <v>77</v>
      </c>
      <c r="B1" s="2" t="s">
        <v>1</v>
      </c>
      <c r="C1" s="2" t="s">
        <v>1338</v>
      </c>
      <c r="D1" s="2" t="s">
        <v>1339</v>
      </c>
      <c r="E1" s="2" t="s">
        <v>1340</v>
      </c>
      <c r="F1" s="2" t="s">
        <v>1341</v>
      </c>
      <c r="G1" s="2" t="s">
        <v>1342</v>
      </c>
      <c r="H1" s="2" t="s">
        <v>1343</v>
      </c>
      <c r="I1" s="87" t="s">
        <v>1344</v>
      </c>
      <c r="J1" s="87" t="s">
        <v>1345</v>
      </c>
      <c r="K1" s="87" t="s">
        <v>1346</v>
      </c>
      <c r="L1" s="2" t="s">
        <v>1347</v>
      </c>
    </row>
    <row r="2" spans="1:12">
      <c r="A2" t="s">
        <v>23</v>
      </c>
      <c r="B2">
        <v>28101</v>
      </c>
      <c r="C2">
        <v>2721</v>
      </c>
      <c r="D2">
        <v>400</v>
      </c>
      <c r="E2">
        <v>506</v>
      </c>
      <c r="F2">
        <v>208</v>
      </c>
      <c r="G2">
        <v>78</v>
      </c>
      <c r="H2">
        <v>2619</v>
      </c>
      <c r="I2" s="87">
        <v>377</v>
      </c>
      <c r="J2" s="87">
        <v>529</v>
      </c>
      <c r="K2" s="87">
        <v>250</v>
      </c>
      <c r="L2">
        <v>75</v>
      </c>
    </row>
    <row r="3" spans="1:12">
      <c r="A3" t="s">
        <v>25</v>
      </c>
      <c r="B3">
        <v>28102</v>
      </c>
      <c r="C3">
        <v>424</v>
      </c>
      <c r="D3">
        <v>74</v>
      </c>
      <c r="E3">
        <v>158</v>
      </c>
      <c r="F3">
        <v>58</v>
      </c>
      <c r="G3">
        <v>37</v>
      </c>
      <c r="H3">
        <v>366</v>
      </c>
      <c r="I3" s="87">
        <v>69</v>
      </c>
      <c r="J3" s="87">
        <v>152</v>
      </c>
      <c r="K3" s="87">
        <v>69</v>
      </c>
      <c r="L3">
        <v>28</v>
      </c>
    </row>
    <row r="4" spans="1:12">
      <c r="A4" t="s">
        <v>26</v>
      </c>
      <c r="B4">
        <v>28103</v>
      </c>
      <c r="C4">
        <v>560</v>
      </c>
      <c r="D4">
        <v>109</v>
      </c>
      <c r="E4">
        <v>121</v>
      </c>
      <c r="F4">
        <v>43</v>
      </c>
      <c r="G4">
        <v>17</v>
      </c>
      <c r="H4">
        <v>574</v>
      </c>
      <c r="I4" s="87">
        <v>93</v>
      </c>
      <c r="J4" s="87">
        <v>162</v>
      </c>
      <c r="K4" s="87">
        <v>55</v>
      </c>
      <c r="L4">
        <v>19</v>
      </c>
    </row>
    <row r="5" spans="1:12">
      <c r="A5" t="s">
        <v>27</v>
      </c>
      <c r="B5">
        <v>28104</v>
      </c>
      <c r="C5">
        <v>182</v>
      </c>
      <c r="D5">
        <v>28</v>
      </c>
      <c r="E5">
        <v>41</v>
      </c>
      <c r="F5">
        <v>19</v>
      </c>
      <c r="G5">
        <v>15</v>
      </c>
      <c r="H5">
        <v>200</v>
      </c>
      <c r="I5" s="87">
        <v>28</v>
      </c>
      <c r="J5" s="87">
        <v>47</v>
      </c>
      <c r="K5" s="87">
        <v>13</v>
      </c>
      <c r="L5">
        <v>24</v>
      </c>
    </row>
    <row r="6" spans="1:12">
      <c r="A6" t="s">
        <v>28</v>
      </c>
      <c r="B6">
        <v>28105</v>
      </c>
      <c r="C6">
        <v>226</v>
      </c>
      <c r="D6">
        <v>56</v>
      </c>
      <c r="E6">
        <v>73</v>
      </c>
      <c r="F6">
        <v>30</v>
      </c>
      <c r="G6">
        <v>10</v>
      </c>
      <c r="H6">
        <v>230</v>
      </c>
      <c r="I6" s="87">
        <v>51</v>
      </c>
      <c r="J6" s="87">
        <v>72</v>
      </c>
      <c r="K6" s="87">
        <v>27</v>
      </c>
      <c r="L6">
        <v>10</v>
      </c>
    </row>
    <row r="7" spans="1:12">
      <c r="A7" t="s">
        <v>29</v>
      </c>
      <c r="B7">
        <v>28106</v>
      </c>
      <c r="C7">
        <v>1410</v>
      </c>
      <c r="D7">
        <v>195</v>
      </c>
      <c r="E7">
        <v>323</v>
      </c>
      <c r="F7">
        <v>99</v>
      </c>
      <c r="G7">
        <v>30</v>
      </c>
      <c r="H7">
        <v>1459</v>
      </c>
      <c r="I7" s="87">
        <v>192</v>
      </c>
      <c r="J7" s="87">
        <v>290</v>
      </c>
      <c r="K7" s="87">
        <v>118</v>
      </c>
      <c r="L7">
        <v>51</v>
      </c>
    </row>
    <row r="8" spans="1:12">
      <c r="A8" t="s">
        <v>30</v>
      </c>
      <c r="B8">
        <v>28107</v>
      </c>
      <c r="C8">
        <v>288</v>
      </c>
      <c r="D8">
        <v>39</v>
      </c>
      <c r="E8">
        <v>91</v>
      </c>
      <c r="F8">
        <v>30</v>
      </c>
      <c r="G8">
        <v>13</v>
      </c>
      <c r="H8">
        <v>305</v>
      </c>
      <c r="I8" s="87">
        <v>42</v>
      </c>
      <c r="J8" s="87">
        <v>95</v>
      </c>
      <c r="K8" s="87">
        <v>30</v>
      </c>
      <c r="L8">
        <v>19</v>
      </c>
    </row>
    <row r="9" spans="1:12">
      <c r="A9" t="s">
        <v>31</v>
      </c>
      <c r="B9">
        <v>28108</v>
      </c>
      <c r="C9">
        <v>349</v>
      </c>
      <c r="D9">
        <v>49</v>
      </c>
      <c r="E9">
        <v>88</v>
      </c>
      <c r="F9">
        <v>35</v>
      </c>
      <c r="G9">
        <v>17</v>
      </c>
      <c r="H9">
        <v>341</v>
      </c>
      <c r="I9" s="87">
        <v>57</v>
      </c>
      <c r="J9" s="87">
        <v>90</v>
      </c>
      <c r="K9" s="87">
        <v>40</v>
      </c>
      <c r="L9">
        <v>20</v>
      </c>
    </row>
    <row r="10" spans="1:12">
      <c r="A10" t="s">
        <v>32</v>
      </c>
      <c r="B10">
        <v>28109</v>
      </c>
      <c r="C10">
        <v>362</v>
      </c>
      <c r="D10">
        <v>39</v>
      </c>
      <c r="E10">
        <v>87</v>
      </c>
      <c r="F10">
        <v>26</v>
      </c>
      <c r="G10">
        <v>21</v>
      </c>
      <c r="H10">
        <v>377</v>
      </c>
      <c r="I10" s="87">
        <v>53</v>
      </c>
      <c r="J10" s="87">
        <v>75</v>
      </c>
      <c r="K10" s="87">
        <v>39</v>
      </c>
      <c r="L10">
        <v>26</v>
      </c>
    </row>
    <row r="11" spans="1:12">
      <c r="A11" t="s">
        <v>33</v>
      </c>
      <c r="B11">
        <v>28110</v>
      </c>
      <c r="C11">
        <v>443</v>
      </c>
      <c r="D11">
        <v>71</v>
      </c>
      <c r="E11">
        <v>117</v>
      </c>
      <c r="F11">
        <v>42</v>
      </c>
      <c r="G11">
        <v>9</v>
      </c>
      <c r="H11">
        <v>495</v>
      </c>
      <c r="I11" s="87">
        <v>73</v>
      </c>
      <c r="J11" s="87">
        <v>117</v>
      </c>
      <c r="K11" s="87">
        <v>47</v>
      </c>
      <c r="L11">
        <v>11</v>
      </c>
    </row>
    <row r="12" spans="1:12">
      <c r="A12" t="s">
        <v>35</v>
      </c>
      <c r="B12">
        <v>28111</v>
      </c>
      <c r="C12">
        <v>1152</v>
      </c>
      <c r="D12">
        <v>195</v>
      </c>
      <c r="E12">
        <v>251</v>
      </c>
      <c r="F12">
        <v>108</v>
      </c>
      <c r="G12">
        <v>61</v>
      </c>
      <c r="H12">
        <v>1185</v>
      </c>
      <c r="I12" s="87">
        <v>198</v>
      </c>
      <c r="J12" s="87">
        <v>272</v>
      </c>
      <c r="K12" s="87">
        <v>111</v>
      </c>
      <c r="L12">
        <v>45</v>
      </c>
    </row>
    <row r="13" spans="1:12">
      <c r="A13" t="s">
        <v>36</v>
      </c>
      <c r="B13">
        <v>28112</v>
      </c>
      <c r="C13">
        <v>447</v>
      </c>
      <c r="D13">
        <v>84</v>
      </c>
      <c r="E13">
        <v>103</v>
      </c>
      <c r="F13">
        <v>44</v>
      </c>
      <c r="G13">
        <v>31</v>
      </c>
      <c r="H13">
        <v>496</v>
      </c>
      <c r="I13" s="87">
        <v>58</v>
      </c>
      <c r="J13" s="87">
        <v>110</v>
      </c>
      <c r="K13" s="87">
        <v>54</v>
      </c>
      <c r="L13">
        <v>32</v>
      </c>
    </row>
    <row r="14" spans="1:12">
      <c r="A14" t="s">
        <v>37</v>
      </c>
      <c r="B14">
        <v>28113</v>
      </c>
      <c r="C14">
        <v>332</v>
      </c>
      <c r="D14">
        <v>56</v>
      </c>
      <c r="E14">
        <v>89</v>
      </c>
      <c r="F14">
        <v>18</v>
      </c>
      <c r="G14">
        <v>21</v>
      </c>
      <c r="H14">
        <v>350</v>
      </c>
      <c r="I14" s="87">
        <v>58</v>
      </c>
      <c r="J14" s="87">
        <v>98</v>
      </c>
      <c r="K14" s="87">
        <v>24</v>
      </c>
      <c r="L14">
        <v>28</v>
      </c>
    </row>
    <row r="15" spans="1:12">
      <c r="A15" t="s">
        <v>38</v>
      </c>
      <c r="B15">
        <v>28114</v>
      </c>
      <c r="C15">
        <v>333</v>
      </c>
      <c r="D15">
        <v>55</v>
      </c>
      <c r="E15">
        <v>82</v>
      </c>
      <c r="F15">
        <v>28</v>
      </c>
      <c r="G15">
        <v>45</v>
      </c>
      <c r="H15">
        <v>310</v>
      </c>
      <c r="I15" s="87">
        <v>59</v>
      </c>
      <c r="J15" s="87">
        <v>107</v>
      </c>
      <c r="K15" s="87">
        <v>23</v>
      </c>
      <c r="L15">
        <v>29</v>
      </c>
    </row>
    <row r="16" spans="1:12">
      <c r="A16" t="s">
        <v>39</v>
      </c>
      <c r="B16">
        <v>28116</v>
      </c>
      <c r="C16">
        <v>278</v>
      </c>
      <c r="D16">
        <v>41</v>
      </c>
      <c r="E16">
        <v>60</v>
      </c>
      <c r="F16">
        <v>23</v>
      </c>
      <c r="G16">
        <v>12</v>
      </c>
      <c r="H16">
        <v>234</v>
      </c>
      <c r="I16" s="87">
        <v>37</v>
      </c>
      <c r="J16" s="87">
        <v>54</v>
      </c>
      <c r="K16" s="87">
        <v>20</v>
      </c>
      <c r="L16">
        <v>7</v>
      </c>
    </row>
    <row r="17" spans="1:12">
      <c r="A17" t="s">
        <v>21</v>
      </c>
      <c r="B17">
        <v>28117</v>
      </c>
      <c r="C17">
        <v>2019</v>
      </c>
      <c r="D17">
        <v>312</v>
      </c>
      <c r="E17">
        <v>466</v>
      </c>
      <c r="F17">
        <v>169</v>
      </c>
      <c r="G17">
        <v>113</v>
      </c>
      <c r="H17">
        <v>1834</v>
      </c>
      <c r="I17" s="87">
        <v>271</v>
      </c>
      <c r="J17" s="87">
        <v>492</v>
      </c>
      <c r="K17" s="87">
        <v>173</v>
      </c>
      <c r="L17">
        <v>112</v>
      </c>
    </row>
    <row r="18" spans="1:12">
      <c r="A18" t="s">
        <v>20</v>
      </c>
      <c r="B18">
        <v>28118</v>
      </c>
      <c r="C18">
        <v>351</v>
      </c>
      <c r="D18">
        <v>55</v>
      </c>
      <c r="E18">
        <v>88</v>
      </c>
      <c r="F18">
        <v>24</v>
      </c>
      <c r="G18">
        <v>26</v>
      </c>
      <c r="H18">
        <v>330</v>
      </c>
      <c r="I18" s="87">
        <v>58</v>
      </c>
      <c r="J18" s="87">
        <v>89</v>
      </c>
      <c r="K18" s="87">
        <v>31</v>
      </c>
      <c r="L18">
        <v>22</v>
      </c>
    </row>
    <row r="19" spans="1:12">
      <c r="A19" t="s">
        <v>19</v>
      </c>
      <c r="B19">
        <v>28119</v>
      </c>
      <c r="C19">
        <v>215</v>
      </c>
      <c r="D19">
        <v>47</v>
      </c>
      <c r="E19">
        <v>74</v>
      </c>
      <c r="F19">
        <v>19</v>
      </c>
      <c r="G19">
        <v>22</v>
      </c>
      <c r="H19">
        <v>210</v>
      </c>
      <c r="I19" s="87">
        <v>48</v>
      </c>
      <c r="J19" s="87">
        <v>75</v>
      </c>
      <c r="K19" s="87">
        <v>18</v>
      </c>
      <c r="L19">
        <v>19</v>
      </c>
    </row>
    <row r="20" spans="1:12">
      <c r="A20" t="s">
        <v>18</v>
      </c>
      <c r="B20">
        <v>28120</v>
      </c>
      <c r="C20">
        <v>499</v>
      </c>
      <c r="D20">
        <v>117</v>
      </c>
      <c r="E20">
        <v>158</v>
      </c>
      <c r="F20">
        <v>50</v>
      </c>
      <c r="G20">
        <v>24</v>
      </c>
      <c r="H20">
        <v>470</v>
      </c>
      <c r="I20" s="87">
        <v>102</v>
      </c>
      <c r="J20" s="87">
        <v>123</v>
      </c>
      <c r="K20" s="87">
        <v>64</v>
      </c>
      <c r="L20">
        <v>24</v>
      </c>
    </row>
    <row r="21" spans="1:12">
      <c r="A21" t="s">
        <v>22</v>
      </c>
      <c r="B21">
        <v>28121</v>
      </c>
      <c r="C21">
        <v>308</v>
      </c>
      <c r="D21">
        <v>62</v>
      </c>
      <c r="E21">
        <v>98</v>
      </c>
      <c r="F21">
        <v>18</v>
      </c>
      <c r="G21">
        <v>8</v>
      </c>
      <c r="H21">
        <v>321</v>
      </c>
      <c r="I21" s="87">
        <v>65</v>
      </c>
      <c r="J21" s="87">
        <v>96</v>
      </c>
      <c r="K21" s="87">
        <v>34</v>
      </c>
      <c r="L21">
        <v>8</v>
      </c>
    </row>
    <row r="22" spans="1:12">
      <c r="A22" t="s">
        <v>41</v>
      </c>
      <c r="B22">
        <v>28122</v>
      </c>
      <c r="C22">
        <v>822</v>
      </c>
      <c r="D22">
        <v>190</v>
      </c>
      <c r="E22">
        <v>230</v>
      </c>
      <c r="F22">
        <v>54</v>
      </c>
      <c r="G22">
        <v>44</v>
      </c>
      <c r="H22">
        <v>744</v>
      </c>
      <c r="I22" s="87">
        <v>139</v>
      </c>
      <c r="J22" s="87">
        <v>195</v>
      </c>
      <c r="K22" s="87">
        <v>72</v>
      </c>
      <c r="L22">
        <v>38</v>
      </c>
    </row>
    <row r="23" spans="1:12">
      <c r="A23" t="s">
        <v>43</v>
      </c>
      <c r="B23">
        <v>28123</v>
      </c>
      <c r="C23">
        <v>663</v>
      </c>
      <c r="D23">
        <v>144</v>
      </c>
      <c r="E23">
        <v>187</v>
      </c>
      <c r="F23">
        <v>55</v>
      </c>
      <c r="G23">
        <v>21</v>
      </c>
      <c r="H23">
        <v>612</v>
      </c>
      <c r="I23" s="87">
        <v>111</v>
      </c>
      <c r="J23" s="87">
        <v>178</v>
      </c>
      <c r="K23" s="87">
        <v>45</v>
      </c>
      <c r="L23">
        <v>17</v>
      </c>
    </row>
    <row r="24" spans="1:12">
      <c r="A24" t="s">
        <v>44</v>
      </c>
      <c r="B24">
        <v>28124</v>
      </c>
      <c r="C24">
        <v>789</v>
      </c>
      <c r="D24">
        <v>195</v>
      </c>
      <c r="E24">
        <v>225</v>
      </c>
      <c r="F24">
        <v>87</v>
      </c>
      <c r="G24">
        <v>56</v>
      </c>
      <c r="H24">
        <v>676</v>
      </c>
      <c r="I24" s="87">
        <v>145</v>
      </c>
      <c r="J24" s="87">
        <v>208</v>
      </c>
      <c r="K24" s="87">
        <v>65</v>
      </c>
      <c r="L24">
        <v>67</v>
      </c>
    </row>
    <row r="25" spans="1:12">
      <c r="A25" t="s">
        <v>45</v>
      </c>
      <c r="B25">
        <v>28125</v>
      </c>
      <c r="C25">
        <v>429</v>
      </c>
      <c r="D25">
        <v>70</v>
      </c>
      <c r="E25">
        <v>123</v>
      </c>
      <c r="F25">
        <v>47</v>
      </c>
      <c r="G25">
        <v>33</v>
      </c>
      <c r="H25">
        <v>369</v>
      </c>
      <c r="I25" s="87">
        <v>73</v>
      </c>
      <c r="J25" s="87">
        <v>114</v>
      </c>
      <c r="K25" s="87">
        <v>40</v>
      </c>
      <c r="L25">
        <v>26</v>
      </c>
    </row>
    <row r="26" spans="1:12">
      <c r="A26" t="s">
        <v>47</v>
      </c>
      <c r="B26">
        <v>28126</v>
      </c>
      <c r="C26">
        <v>349</v>
      </c>
      <c r="D26">
        <v>65</v>
      </c>
      <c r="E26">
        <v>58</v>
      </c>
      <c r="F26">
        <v>30</v>
      </c>
      <c r="G26">
        <v>22</v>
      </c>
      <c r="H26">
        <v>319</v>
      </c>
      <c r="I26" s="87">
        <v>55</v>
      </c>
      <c r="J26" s="87">
        <v>85</v>
      </c>
      <c r="K26" s="87">
        <v>48</v>
      </c>
      <c r="L26">
        <v>28</v>
      </c>
    </row>
    <row r="27" spans="1:12">
      <c r="A27" t="s">
        <v>48</v>
      </c>
      <c r="B27">
        <v>28127</v>
      </c>
      <c r="C27">
        <v>189</v>
      </c>
      <c r="D27">
        <v>46</v>
      </c>
      <c r="E27">
        <v>35</v>
      </c>
      <c r="F27">
        <v>7</v>
      </c>
      <c r="G27">
        <v>13</v>
      </c>
      <c r="H27">
        <v>197</v>
      </c>
      <c r="I27" s="87">
        <v>38</v>
      </c>
      <c r="J27" s="87">
        <v>39</v>
      </c>
      <c r="K27" s="87">
        <v>21</v>
      </c>
      <c r="L27">
        <v>15</v>
      </c>
    </row>
    <row r="28" spans="1:12">
      <c r="A28" t="s">
        <v>49</v>
      </c>
      <c r="B28">
        <v>28128</v>
      </c>
      <c r="C28">
        <v>269</v>
      </c>
      <c r="D28">
        <v>66</v>
      </c>
      <c r="E28">
        <v>100</v>
      </c>
      <c r="F28">
        <v>31</v>
      </c>
      <c r="G28">
        <v>15</v>
      </c>
      <c r="H28">
        <v>284</v>
      </c>
      <c r="I28" s="87">
        <v>66</v>
      </c>
      <c r="J28" s="87">
        <v>104</v>
      </c>
      <c r="K28" s="87">
        <v>21</v>
      </c>
      <c r="L28">
        <v>19</v>
      </c>
    </row>
    <row r="29" spans="1:12">
      <c r="I29" s="87"/>
      <c r="J29" s="87"/>
      <c r="K29" s="87"/>
    </row>
    <row r="32" spans="1:12">
      <c r="A32" s="11" t="s">
        <v>40</v>
      </c>
      <c r="C32">
        <f>SUM(C17:C21)</f>
        <v>3392</v>
      </c>
      <c r="D32">
        <f t="shared" ref="D32:H32" si="0">SUM(D17:D21)</f>
        <v>593</v>
      </c>
      <c r="E32">
        <f t="shared" si="0"/>
        <v>884</v>
      </c>
      <c r="F32">
        <f t="shared" si="0"/>
        <v>280</v>
      </c>
      <c r="G32">
        <f t="shared" si="0"/>
        <v>193</v>
      </c>
      <c r="H32">
        <f t="shared" si="0"/>
        <v>3165</v>
      </c>
      <c r="I32">
        <f t="shared" ref="I32:L32" si="1">SUM(I17:I21)</f>
        <v>544</v>
      </c>
      <c r="J32">
        <f t="shared" si="1"/>
        <v>875</v>
      </c>
      <c r="K32">
        <f t="shared" si="1"/>
        <v>320</v>
      </c>
      <c r="L32">
        <f t="shared" si="1"/>
        <v>185</v>
      </c>
    </row>
    <row r="33" spans="1:12">
      <c r="A33" s="11" t="s">
        <v>34</v>
      </c>
      <c r="C33">
        <f>SUM(C11:C16)</f>
        <v>2985</v>
      </c>
      <c r="D33">
        <f t="shared" ref="D33:H33" si="2">SUM(D11:D16)</f>
        <v>502</v>
      </c>
      <c r="E33">
        <f t="shared" si="2"/>
        <v>702</v>
      </c>
      <c r="F33">
        <f t="shared" si="2"/>
        <v>263</v>
      </c>
      <c r="G33">
        <f t="shared" si="2"/>
        <v>179</v>
      </c>
      <c r="H33">
        <f t="shared" si="2"/>
        <v>3070</v>
      </c>
      <c r="I33">
        <f t="shared" ref="I33:L33" si="3">SUM(I11:I16)</f>
        <v>483</v>
      </c>
      <c r="J33">
        <f t="shared" si="3"/>
        <v>758</v>
      </c>
      <c r="K33">
        <f t="shared" si="3"/>
        <v>279</v>
      </c>
      <c r="L33">
        <f t="shared" si="3"/>
        <v>152</v>
      </c>
    </row>
    <row r="34" spans="1:12">
      <c r="A34" s="11" t="s">
        <v>42</v>
      </c>
      <c r="C34">
        <f>SUM(C22:C24)</f>
        <v>2274</v>
      </c>
      <c r="D34">
        <f t="shared" ref="D34:H34" si="4">SUM(D22:D24)</f>
        <v>529</v>
      </c>
      <c r="E34">
        <f t="shared" si="4"/>
        <v>642</v>
      </c>
      <c r="F34">
        <f t="shared" si="4"/>
        <v>196</v>
      </c>
      <c r="G34">
        <f t="shared" si="4"/>
        <v>121</v>
      </c>
      <c r="H34">
        <f t="shared" si="4"/>
        <v>2032</v>
      </c>
      <c r="I34">
        <f t="shared" ref="I34:L34" si="5">SUM(I22:I24)</f>
        <v>395</v>
      </c>
      <c r="J34">
        <f t="shared" si="5"/>
        <v>581</v>
      </c>
      <c r="K34">
        <f t="shared" si="5"/>
        <v>182</v>
      </c>
      <c r="L34">
        <f t="shared" si="5"/>
        <v>122</v>
      </c>
    </row>
    <row r="35" spans="1:12">
      <c r="A35" s="11" t="s">
        <v>46</v>
      </c>
      <c r="C35">
        <f>SUM(C25:C28)</f>
        <v>1236</v>
      </c>
      <c r="D35">
        <f t="shared" ref="D35:H35" si="6">SUM(D25:D28)</f>
        <v>247</v>
      </c>
      <c r="E35">
        <f t="shared" si="6"/>
        <v>316</v>
      </c>
      <c r="F35">
        <f t="shared" si="6"/>
        <v>115</v>
      </c>
      <c r="G35">
        <f t="shared" si="6"/>
        <v>83</v>
      </c>
      <c r="H35">
        <f t="shared" si="6"/>
        <v>1169</v>
      </c>
      <c r="I35">
        <f t="shared" ref="I35:L35" si="7">SUM(I25:I28)</f>
        <v>232</v>
      </c>
      <c r="J35">
        <f t="shared" si="7"/>
        <v>342</v>
      </c>
      <c r="K35">
        <f t="shared" si="7"/>
        <v>130</v>
      </c>
      <c r="L35">
        <f t="shared" si="7"/>
        <v>88</v>
      </c>
    </row>
    <row r="36" spans="1:12">
      <c r="A36" s="11" t="s">
        <v>24</v>
      </c>
      <c r="C36">
        <f>SUM(C2:C10)</f>
        <v>6522</v>
      </c>
      <c r="D36">
        <f t="shared" ref="D36:H36" si="8">SUM(D2:D10)</f>
        <v>989</v>
      </c>
      <c r="E36">
        <f t="shared" si="8"/>
        <v>1488</v>
      </c>
      <c r="F36">
        <f t="shared" si="8"/>
        <v>548</v>
      </c>
      <c r="G36">
        <f t="shared" si="8"/>
        <v>238</v>
      </c>
      <c r="H36">
        <f t="shared" si="8"/>
        <v>6471</v>
      </c>
      <c r="I36">
        <f t="shared" ref="I36:L36" si="9">SUM(I2:I10)</f>
        <v>962</v>
      </c>
      <c r="J36">
        <f t="shared" si="9"/>
        <v>1512</v>
      </c>
      <c r="K36">
        <f t="shared" si="9"/>
        <v>641</v>
      </c>
      <c r="L36">
        <f t="shared" si="9"/>
        <v>272</v>
      </c>
    </row>
    <row r="38" spans="1:12">
      <c r="A38" s="53" t="s">
        <v>76</v>
      </c>
      <c r="C38">
        <f>SUM(C32:C36)</f>
        <v>16409</v>
      </c>
      <c r="D38">
        <f t="shared" ref="D38:L38" si="10">SUM(D32:D36)</f>
        <v>2860</v>
      </c>
      <c r="E38">
        <f t="shared" si="10"/>
        <v>4032</v>
      </c>
      <c r="F38">
        <f t="shared" si="10"/>
        <v>1402</v>
      </c>
      <c r="G38">
        <f t="shared" si="10"/>
        <v>814</v>
      </c>
      <c r="H38">
        <f t="shared" si="10"/>
        <v>15907</v>
      </c>
      <c r="I38">
        <f t="shared" si="10"/>
        <v>2616</v>
      </c>
      <c r="J38">
        <f t="shared" si="10"/>
        <v>4068</v>
      </c>
      <c r="K38">
        <f t="shared" si="10"/>
        <v>1552</v>
      </c>
      <c r="L38">
        <f t="shared" si="10"/>
        <v>819</v>
      </c>
    </row>
    <row r="117" spans="1:3">
      <c r="A117" s="11" t="s">
        <v>14</v>
      </c>
      <c r="B117" t="s">
        <v>12</v>
      </c>
      <c r="C117" t="s">
        <v>13</v>
      </c>
    </row>
  </sheetData>
  <sortState ref="A32:A58">
    <sortCondition ref="A32:A58"/>
  </sortState>
  <conditionalFormatting sqref="C2:L28">
    <cfRule type="cellIs" dxfId="22" priority="1" operator="lessThan">
      <formula>5</formula>
    </cfRule>
  </conditionalFormatting>
  <pageMargins left="0.78740157499999996" right="0.78740157499999996" top="0.984251969" bottom="0.984251969" header="0.4921259845" footer="0.4921259845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indexed="47"/>
  </sheetPr>
  <dimension ref="A1:AZ139"/>
  <sheetViews>
    <sheetView workbookViewId="0">
      <selection activeCell="A16" sqref="A16:C16"/>
    </sheetView>
  </sheetViews>
  <sheetFormatPr baseColWidth="10" defaultRowHeight="13.2"/>
  <cols>
    <col min="1" max="1" width="27.21875" customWidth="1"/>
  </cols>
  <sheetData>
    <row r="1" spans="1:52" ht="14.4">
      <c r="A1" s="67" t="s">
        <v>77</v>
      </c>
      <c r="B1" s="2" t="s">
        <v>1</v>
      </c>
      <c r="C1" s="2" t="s">
        <v>106</v>
      </c>
      <c r="D1" s="2" t="s">
        <v>147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165</v>
      </c>
      <c r="J1" s="2" t="s">
        <v>111</v>
      </c>
      <c r="K1" s="2" t="s">
        <v>112</v>
      </c>
      <c r="L1" s="2" t="s">
        <v>113</v>
      </c>
      <c r="M1" s="2" t="s">
        <v>114</v>
      </c>
      <c r="N1" s="2" t="s">
        <v>115</v>
      </c>
      <c r="O1" s="2" t="s">
        <v>116</v>
      </c>
      <c r="P1" s="2" t="s">
        <v>117</v>
      </c>
      <c r="Q1" s="2" t="s">
        <v>118</v>
      </c>
      <c r="R1" s="2" t="s">
        <v>119</v>
      </c>
      <c r="S1" s="2" t="s">
        <v>120</v>
      </c>
      <c r="T1" s="2" t="s">
        <v>121</v>
      </c>
      <c r="U1" s="2" t="s">
        <v>122</v>
      </c>
      <c r="V1" s="2" t="s">
        <v>123</v>
      </c>
      <c r="W1" s="2" t="s">
        <v>124</v>
      </c>
      <c r="X1" s="2" t="s">
        <v>125</v>
      </c>
      <c r="Y1" s="2" t="s">
        <v>126</v>
      </c>
      <c r="Z1" s="2" t="s">
        <v>127</v>
      </c>
      <c r="AA1" s="2" t="s">
        <v>128</v>
      </c>
      <c r="AB1" s="2" t="s">
        <v>129</v>
      </c>
      <c r="AC1" s="2" t="s">
        <v>130</v>
      </c>
      <c r="AD1" s="2" t="s">
        <v>131</v>
      </c>
      <c r="AE1" s="2" t="s">
        <v>132</v>
      </c>
      <c r="AF1" s="2" t="s">
        <v>133</v>
      </c>
      <c r="AG1" s="2" t="s">
        <v>134</v>
      </c>
      <c r="AH1" s="2" t="s">
        <v>135</v>
      </c>
      <c r="AI1" s="2" t="s">
        <v>136</v>
      </c>
      <c r="AJ1" s="2" t="s">
        <v>137</v>
      </c>
      <c r="AK1" s="2" t="s">
        <v>138</v>
      </c>
      <c r="AL1" s="2" t="s">
        <v>139</v>
      </c>
      <c r="AM1" s="2" t="s">
        <v>140</v>
      </c>
      <c r="AN1" s="2" t="s">
        <v>141</v>
      </c>
      <c r="AO1" s="2" t="s">
        <v>142</v>
      </c>
      <c r="AP1" s="2" t="s">
        <v>143</v>
      </c>
      <c r="AQ1" s="2" t="s">
        <v>144</v>
      </c>
      <c r="AR1" s="2" t="s">
        <v>145</v>
      </c>
      <c r="AS1" t="s">
        <v>146</v>
      </c>
      <c r="AT1" t="s">
        <v>166</v>
      </c>
      <c r="AU1" t="s">
        <v>167</v>
      </c>
      <c r="AV1" t="s">
        <v>168</v>
      </c>
      <c r="AW1" t="s">
        <v>169</v>
      </c>
      <c r="AX1" t="s">
        <v>170</v>
      </c>
      <c r="AY1" t="s">
        <v>1336</v>
      </c>
      <c r="AZ1" t="s">
        <v>171</v>
      </c>
    </row>
    <row r="2" spans="1:52">
      <c r="A2" t="s">
        <v>23</v>
      </c>
      <c r="B2">
        <v>28101</v>
      </c>
      <c r="C2">
        <v>40614</v>
      </c>
      <c r="D2">
        <v>22511</v>
      </c>
      <c r="E2">
        <v>20475</v>
      </c>
      <c r="F2">
        <v>20139</v>
      </c>
      <c r="G2">
        <v>7335</v>
      </c>
      <c r="H2">
        <v>10426</v>
      </c>
      <c r="I2">
        <v>13692</v>
      </c>
      <c r="J2">
        <v>9161</v>
      </c>
      <c r="K2">
        <v>10432</v>
      </c>
      <c r="L2">
        <v>5263</v>
      </c>
      <c r="M2">
        <v>7528</v>
      </c>
      <c r="N2">
        <v>7465</v>
      </c>
      <c r="O2">
        <v>3171</v>
      </c>
      <c r="P2">
        <v>6755</v>
      </c>
      <c r="Q2">
        <v>23223</v>
      </c>
      <c r="R2">
        <v>17391</v>
      </c>
      <c r="S2">
        <v>6589</v>
      </c>
      <c r="T2">
        <v>3627</v>
      </c>
      <c r="U2">
        <v>7408</v>
      </c>
      <c r="V2">
        <v>5246</v>
      </c>
      <c r="W2">
        <v>9461</v>
      </c>
      <c r="X2">
        <v>11734</v>
      </c>
      <c r="Y2">
        <v>1982</v>
      </c>
      <c r="Z2">
        <v>4758</v>
      </c>
      <c r="AA2">
        <v>21489</v>
      </c>
      <c r="AB2">
        <v>869</v>
      </c>
      <c r="AC2">
        <v>304</v>
      </c>
      <c r="AD2">
        <v>640</v>
      </c>
      <c r="AE2">
        <v>5543</v>
      </c>
      <c r="AF2">
        <v>946</v>
      </c>
      <c r="AG2">
        <v>3696</v>
      </c>
      <c r="AH2">
        <v>3392</v>
      </c>
      <c r="AI2">
        <v>2619</v>
      </c>
      <c r="AJ2">
        <v>1532</v>
      </c>
      <c r="AK2">
        <v>1200</v>
      </c>
      <c r="AL2">
        <v>9298</v>
      </c>
      <c r="AM2">
        <v>953</v>
      </c>
      <c r="AN2">
        <v>5029</v>
      </c>
      <c r="AO2">
        <v>4062</v>
      </c>
      <c r="AP2">
        <v>8234</v>
      </c>
      <c r="AQ2">
        <v>22894</v>
      </c>
      <c r="AR2">
        <v>7023</v>
      </c>
      <c r="AS2">
        <v>741</v>
      </c>
      <c r="AT2">
        <v>27296</v>
      </c>
      <c r="AU2">
        <v>19567</v>
      </c>
      <c r="AV2">
        <v>13</v>
      </c>
      <c r="AW2">
        <v>2</v>
      </c>
      <c r="AX2">
        <v>2121</v>
      </c>
      <c r="AY2">
        <v>5593</v>
      </c>
      <c r="AZ2">
        <v>13318</v>
      </c>
    </row>
    <row r="3" spans="1:52">
      <c r="A3" t="s">
        <v>25</v>
      </c>
      <c r="B3">
        <v>28102</v>
      </c>
      <c r="C3">
        <v>6742</v>
      </c>
      <c r="D3">
        <v>3001</v>
      </c>
      <c r="E3">
        <v>2909</v>
      </c>
      <c r="F3">
        <v>3833</v>
      </c>
      <c r="G3">
        <v>1308</v>
      </c>
      <c r="H3">
        <v>1483</v>
      </c>
      <c r="I3">
        <v>2191</v>
      </c>
      <c r="J3">
        <v>1760</v>
      </c>
      <c r="K3">
        <v>1634</v>
      </c>
      <c r="L3">
        <v>855</v>
      </c>
      <c r="M3">
        <v>1154</v>
      </c>
      <c r="N3">
        <v>1223</v>
      </c>
      <c r="O3">
        <v>528</v>
      </c>
      <c r="P3">
        <v>1348</v>
      </c>
      <c r="Q3">
        <v>3643</v>
      </c>
      <c r="R3">
        <v>3099</v>
      </c>
      <c r="S3">
        <v>591</v>
      </c>
      <c r="T3">
        <v>656</v>
      </c>
      <c r="U3">
        <v>702</v>
      </c>
      <c r="V3">
        <v>837</v>
      </c>
      <c r="W3">
        <v>1739</v>
      </c>
      <c r="X3">
        <v>2529</v>
      </c>
      <c r="Y3">
        <v>318</v>
      </c>
      <c r="Z3">
        <v>616</v>
      </c>
      <c r="AA3">
        <v>3909</v>
      </c>
      <c r="AB3">
        <v>306</v>
      </c>
      <c r="AC3">
        <v>34</v>
      </c>
      <c r="AD3">
        <v>85</v>
      </c>
      <c r="AE3">
        <v>959</v>
      </c>
      <c r="AF3">
        <v>69</v>
      </c>
      <c r="AG3">
        <v>495</v>
      </c>
      <c r="AH3">
        <v>387</v>
      </c>
      <c r="AI3">
        <v>835</v>
      </c>
      <c r="AJ3">
        <v>276</v>
      </c>
      <c r="AK3">
        <v>188</v>
      </c>
      <c r="AL3">
        <v>1601</v>
      </c>
      <c r="AM3">
        <v>74</v>
      </c>
      <c r="AN3">
        <v>748</v>
      </c>
      <c r="AO3">
        <v>636</v>
      </c>
      <c r="AP3">
        <v>1611</v>
      </c>
      <c r="AQ3">
        <v>2119</v>
      </c>
      <c r="AR3">
        <v>2573</v>
      </c>
      <c r="AS3">
        <v>148</v>
      </c>
      <c r="AT3">
        <v>4863</v>
      </c>
      <c r="AU3">
        <v>4086</v>
      </c>
      <c r="AV3">
        <v>2</v>
      </c>
      <c r="AW3">
        <v>0</v>
      </c>
      <c r="AX3">
        <v>329</v>
      </c>
      <c r="AY3">
        <v>446</v>
      </c>
      <c r="AZ3">
        <v>1879</v>
      </c>
    </row>
    <row r="4" spans="1:52">
      <c r="A4" t="s">
        <v>26</v>
      </c>
      <c r="B4">
        <v>28103</v>
      </c>
      <c r="C4">
        <v>9275</v>
      </c>
      <c r="D4">
        <v>4696</v>
      </c>
      <c r="E4">
        <v>4228</v>
      </c>
      <c r="F4">
        <v>5047</v>
      </c>
      <c r="G4">
        <v>1707</v>
      </c>
      <c r="H4">
        <v>2010</v>
      </c>
      <c r="I4">
        <v>2966</v>
      </c>
      <c r="J4">
        <v>2592</v>
      </c>
      <c r="K4">
        <v>2028</v>
      </c>
      <c r="L4">
        <v>1142</v>
      </c>
      <c r="M4">
        <v>1598</v>
      </c>
      <c r="N4">
        <v>1741</v>
      </c>
      <c r="O4">
        <v>823</v>
      </c>
      <c r="P4">
        <v>1943</v>
      </c>
      <c r="Q4">
        <v>4768</v>
      </c>
      <c r="R4">
        <v>4507</v>
      </c>
      <c r="S4">
        <v>1287</v>
      </c>
      <c r="T4">
        <v>790</v>
      </c>
      <c r="U4">
        <v>806</v>
      </c>
      <c r="V4">
        <v>976</v>
      </c>
      <c r="W4">
        <v>2290</v>
      </c>
      <c r="X4">
        <v>3701</v>
      </c>
      <c r="Y4">
        <v>486</v>
      </c>
      <c r="Z4">
        <v>1013</v>
      </c>
      <c r="AA4">
        <v>5827</v>
      </c>
      <c r="AB4">
        <v>552</v>
      </c>
      <c r="AC4">
        <v>42</v>
      </c>
      <c r="AD4">
        <v>97</v>
      </c>
      <c r="AE4">
        <v>1418</v>
      </c>
      <c r="AF4">
        <v>146</v>
      </c>
      <c r="AG4">
        <v>589</v>
      </c>
      <c r="AH4">
        <v>700</v>
      </c>
      <c r="AI4">
        <v>883</v>
      </c>
      <c r="AJ4">
        <v>460</v>
      </c>
      <c r="AK4">
        <v>203</v>
      </c>
      <c r="AL4">
        <v>2213</v>
      </c>
      <c r="AM4">
        <v>96</v>
      </c>
      <c r="AN4">
        <v>1017</v>
      </c>
      <c r="AO4">
        <v>776</v>
      </c>
      <c r="AP4">
        <v>1844</v>
      </c>
      <c r="AQ4">
        <v>4507</v>
      </c>
      <c r="AR4">
        <v>2381</v>
      </c>
      <c r="AS4">
        <v>166</v>
      </c>
      <c r="AT4">
        <v>6577</v>
      </c>
      <c r="AU4">
        <v>4906</v>
      </c>
      <c r="AV4">
        <v>3</v>
      </c>
      <c r="AW4">
        <v>1</v>
      </c>
      <c r="AX4">
        <v>595</v>
      </c>
      <c r="AY4">
        <v>1072</v>
      </c>
      <c r="AZ4">
        <v>2698</v>
      </c>
    </row>
    <row r="5" spans="1:52">
      <c r="A5" t="s">
        <v>27</v>
      </c>
      <c r="B5">
        <v>28104</v>
      </c>
      <c r="C5">
        <v>2653</v>
      </c>
      <c r="D5">
        <v>1232</v>
      </c>
      <c r="E5">
        <v>1153</v>
      </c>
      <c r="F5">
        <v>1500</v>
      </c>
      <c r="G5">
        <v>531</v>
      </c>
      <c r="H5">
        <v>566</v>
      </c>
      <c r="I5">
        <v>836</v>
      </c>
      <c r="J5">
        <v>720</v>
      </c>
      <c r="K5">
        <v>619</v>
      </c>
      <c r="L5">
        <v>349</v>
      </c>
      <c r="M5">
        <v>482</v>
      </c>
      <c r="N5">
        <v>504</v>
      </c>
      <c r="O5">
        <v>220</v>
      </c>
      <c r="P5">
        <v>479</v>
      </c>
      <c r="Q5">
        <v>1450</v>
      </c>
      <c r="R5">
        <v>1203</v>
      </c>
      <c r="S5">
        <v>260</v>
      </c>
      <c r="T5">
        <v>251</v>
      </c>
      <c r="U5">
        <v>187</v>
      </c>
      <c r="V5">
        <v>286</v>
      </c>
      <c r="W5">
        <v>648</v>
      </c>
      <c r="X5">
        <v>1124</v>
      </c>
      <c r="Y5">
        <v>157</v>
      </c>
      <c r="Z5">
        <v>250</v>
      </c>
      <c r="AA5">
        <v>1726</v>
      </c>
      <c r="AB5">
        <v>164</v>
      </c>
      <c r="AC5">
        <v>21</v>
      </c>
      <c r="AD5">
        <v>15</v>
      </c>
      <c r="AE5">
        <v>396</v>
      </c>
      <c r="AF5">
        <v>29</v>
      </c>
      <c r="AG5">
        <v>115</v>
      </c>
      <c r="AH5">
        <v>201</v>
      </c>
      <c r="AI5">
        <v>458</v>
      </c>
      <c r="AJ5">
        <v>112</v>
      </c>
      <c r="AK5">
        <v>58</v>
      </c>
      <c r="AL5">
        <v>564</v>
      </c>
      <c r="AM5">
        <v>12</v>
      </c>
      <c r="AN5">
        <v>262</v>
      </c>
      <c r="AO5">
        <v>214</v>
      </c>
      <c r="AP5">
        <v>505</v>
      </c>
      <c r="AQ5">
        <v>946</v>
      </c>
      <c r="AR5">
        <v>991</v>
      </c>
      <c r="AS5">
        <v>67</v>
      </c>
      <c r="AT5">
        <v>1869</v>
      </c>
      <c r="AU5">
        <v>1496</v>
      </c>
      <c r="AV5">
        <v>0</v>
      </c>
      <c r="AW5">
        <v>1</v>
      </c>
      <c r="AX5">
        <v>162</v>
      </c>
      <c r="AY5">
        <v>210</v>
      </c>
      <c r="AZ5">
        <v>784</v>
      </c>
    </row>
    <row r="6" spans="1:52">
      <c r="A6" t="s">
        <v>28</v>
      </c>
      <c r="B6">
        <v>28105</v>
      </c>
      <c r="C6">
        <v>3917</v>
      </c>
      <c r="D6">
        <v>1840</v>
      </c>
      <c r="E6">
        <v>1711</v>
      </c>
      <c r="F6">
        <v>2206</v>
      </c>
      <c r="G6">
        <v>760</v>
      </c>
      <c r="H6">
        <v>820</v>
      </c>
      <c r="I6">
        <v>1273</v>
      </c>
      <c r="J6">
        <v>1064</v>
      </c>
      <c r="K6">
        <v>896</v>
      </c>
      <c r="L6">
        <v>571</v>
      </c>
      <c r="M6">
        <v>748</v>
      </c>
      <c r="N6">
        <v>745</v>
      </c>
      <c r="O6">
        <v>294</v>
      </c>
      <c r="P6">
        <v>663</v>
      </c>
      <c r="Q6">
        <v>2215</v>
      </c>
      <c r="R6">
        <v>1702</v>
      </c>
      <c r="S6">
        <v>408</v>
      </c>
      <c r="T6">
        <v>355</v>
      </c>
      <c r="U6">
        <v>335</v>
      </c>
      <c r="V6">
        <v>424</v>
      </c>
      <c r="W6">
        <v>909</v>
      </c>
      <c r="X6">
        <v>1578</v>
      </c>
      <c r="Y6">
        <v>234</v>
      </c>
      <c r="Z6">
        <v>435</v>
      </c>
      <c r="AA6">
        <v>2487</v>
      </c>
      <c r="AB6">
        <v>280</v>
      </c>
      <c r="AC6">
        <v>24</v>
      </c>
      <c r="AD6">
        <v>39</v>
      </c>
      <c r="AE6">
        <v>577</v>
      </c>
      <c r="AF6">
        <v>35</v>
      </c>
      <c r="AG6">
        <v>254</v>
      </c>
      <c r="AH6">
        <v>252</v>
      </c>
      <c r="AI6">
        <v>466</v>
      </c>
      <c r="AJ6">
        <v>195</v>
      </c>
      <c r="AK6">
        <v>115</v>
      </c>
      <c r="AL6">
        <v>874</v>
      </c>
      <c r="AM6">
        <v>39</v>
      </c>
      <c r="AN6">
        <v>387</v>
      </c>
      <c r="AO6">
        <v>343</v>
      </c>
      <c r="AP6">
        <v>639</v>
      </c>
      <c r="AQ6">
        <v>1983</v>
      </c>
      <c r="AR6">
        <v>1040</v>
      </c>
      <c r="AS6">
        <v>77</v>
      </c>
      <c r="AT6">
        <v>2780</v>
      </c>
      <c r="AU6">
        <v>2206</v>
      </c>
      <c r="AV6">
        <v>1</v>
      </c>
      <c r="AW6">
        <v>0</v>
      </c>
      <c r="AX6">
        <v>233</v>
      </c>
      <c r="AY6">
        <v>340</v>
      </c>
      <c r="AZ6">
        <v>1137</v>
      </c>
    </row>
    <row r="7" spans="1:52">
      <c r="A7" t="s">
        <v>29</v>
      </c>
      <c r="B7">
        <v>28106</v>
      </c>
      <c r="C7">
        <v>23844</v>
      </c>
      <c r="D7">
        <v>12906</v>
      </c>
      <c r="E7">
        <v>11952</v>
      </c>
      <c r="F7">
        <v>11892</v>
      </c>
      <c r="G7">
        <v>4554</v>
      </c>
      <c r="H7">
        <v>5872</v>
      </c>
      <c r="I7">
        <v>7711</v>
      </c>
      <c r="J7">
        <v>5707</v>
      </c>
      <c r="K7">
        <v>5693</v>
      </c>
      <c r="L7">
        <v>3021</v>
      </c>
      <c r="M7">
        <v>4483</v>
      </c>
      <c r="N7">
        <v>4265</v>
      </c>
      <c r="O7">
        <v>1982</v>
      </c>
      <c r="P7">
        <v>4400</v>
      </c>
      <c r="Q7">
        <v>13197</v>
      </c>
      <c r="R7">
        <v>10647</v>
      </c>
      <c r="S7">
        <v>4200</v>
      </c>
      <c r="T7">
        <v>1928</v>
      </c>
      <c r="U7">
        <v>3148</v>
      </c>
      <c r="V7">
        <v>2722</v>
      </c>
      <c r="W7">
        <v>5857</v>
      </c>
      <c r="X7">
        <v>8567</v>
      </c>
      <c r="Y7">
        <v>1016</v>
      </c>
      <c r="Z7">
        <v>2516</v>
      </c>
      <c r="AA7">
        <v>13882</v>
      </c>
      <c r="AB7">
        <v>426</v>
      </c>
      <c r="AC7">
        <v>111</v>
      </c>
      <c r="AD7">
        <v>240</v>
      </c>
      <c r="AE7">
        <v>3332</v>
      </c>
      <c r="AF7">
        <v>407</v>
      </c>
      <c r="AG7">
        <v>1949</v>
      </c>
      <c r="AH7">
        <v>1804</v>
      </c>
      <c r="AI7">
        <v>1976</v>
      </c>
      <c r="AJ7">
        <v>1042</v>
      </c>
      <c r="AK7">
        <v>765</v>
      </c>
      <c r="AL7">
        <v>5448</v>
      </c>
      <c r="AM7">
        <v>302</v>
      </c>
      <c r="AN7">
        <v>2600</v>
      </c>
      <c r="AO7">
        <v>3211</v>
      </c>
      <c r="AP7">
        <v>5285</v>
      </c>
      <c r="AQ7">
        <v>12379</v>
      </c>
      <c r="AR7">
        <v>4846</v>
      </c>
      <c r="AS7">
        <v>424</v>
      </c>
      <c r="AT7">
        <v>16597</v>
      </c>
      <c r="AU7">
        <v>11705</v>
      </c>
      <c r="AV7">
        <v>5</v>
      </c>
      <c r="AW7">
        <v>0</v>
      </c>
      <c r="AX7">
        <v>1313</v>
      </c>
      <c r="AY7">
        <v>3574</v>
      </c>
      <c r="AZ7">
        <v>7247</v>
      </c>
    </row>
    <row r="8" spans="1:52">
      <c r="A8" t="s">
        <v>30</v>
      </c>
      <c r="B8">
        <v>28107</v>
      </c>
      <c r="C8">
        <v>4381</v>
      </c>
      <c r="D8">
        <v>2090</v>
      </c>
      <c r="E8">
        <v>1873</v>
      </c>
      <c r="F8">
        <v>2508</v>
      </c>
      <c r="G8">
        <v>838</v>
      </c>
      <c r="H8">
        <v>923</v>
      </c>
      <c r="I8">
        <v>1370</v>
      </c>
      <c r="J8">
        <v>1250</v>
      </c>
      <c r="K8">
        <v>999</v>
      </c>
      <c r="L8">
        <v>525</v>
      </c>
      <c r="M8">
        <v>785</v>
      </c>
      <c r="N8">
        <v>863</v>
      </c>
      <c r="O8">
        <v>372</v>
      </c>
      <c r="P8">
        <v>837</v>
      </c>
      <c r="Q8">
        <v>2309</v>
      </c>
      <c r="R8">
        <v>2072</v>
      </c>
      <c r="S8">
        <v>408</v>
      </c>
      <c r="T8">
        <v>418</v>
      </c>
      <c r="U8">
        <v>455</v>
      </c>
      <c r="V8">
        <v>551</v>
      </c>
      <c r="W8">
        <v>1102</v>
      </c>
      <c r="X8">
        <v>1709</v>
      </c>
      <c r="Y8">
        <v>193</v>
      </c>
      <c r="Z8">
        <v>368</v>
      </c>
      <c r="AA8">
        <v>2589</v>
      </c>
      <c r="AB8">
        <v>192</v>
      </c>
      <c r="AC8">
        <v>28</v>
      </c>
      <c r="AD8">
        <v>45</v>
      </c>
      <c r="AE8">
        <v>662</v>
      </c>
      <c r="AF8">
        <v>52</v>
      </c>
      <c r="AG8">
        <v>316</v>
      </c>
      <c r="AH8">
        <v>370</v>
      </c>
      <c r="AI8">
        <v>297</v>
      </c>
      <c r="AJ8">
        <v>227</v>
      </c>
      <c r="AK8">
        <v>126</v>
      </c>
      <c r="AL8">
        <v>1123</v>
      </c>
      <c r="AM8">
        <v>72</v>
      </c>
      <c r="AN8">
        <v>516</v>
      </c>
      <c r="AO8">
        <v>331</v>
      </c>
      <c r="AP8">
        <v>1103</v>
      </c>
      <c r="AQ8">
        <v>1964</v>
      </c>
      <c r="AR8">
        <v>1005</v>
      </c>
      <c r="AS8">
        <v>95</v>
      </c>
      <c r="AT8">
        <v>3083</v>
      </c>
      <c r="AU8">
        <v>2530</v>
      </c>
      <c r="AV8">
        <v>0</v>
      </c>
      <c r="AW8">
        <v>1</v>
      </c>
      <c r="AX8">
        <v>244</v>
      </c>
      <c r="AY8">
        <v>308</v>
      </c>
      <c r="AZ8">
        <v>1298</v>
      </c>
    </row>
    <row r="9" spans="1:52">
      <c r="A9" t="s">
        <v>31</v>
      </c>
      <c r="B9">
        <v>28108</v>
      </c>
      <c r="C9">
        <v>5229</v>
      </c>
      <c r="D9">
        <v>2597</v>
      </c>
      <c r="E9">
        <v>2250</v>
      </c>
      <c r="F9">
        <v>2979</v>
      </c>
      <c r="G9">
        <v>1021</v>
      </c>
      <c r="H9">
        <v>1196</v>
      </c>
      <c r="I9">
        <v>1698</v>
      </c>
      <c r="J9">
        <v>1314</v>
      </c>
      <c r="K9">
        <v>1223</v>
      </c>
      <c r="L9">
        <v>637</v>
      </c>
      <c r="M9">
        <v>942</v>
      </c>
      <c r="N9">
        <v>1004</v>
      </c>
      <c r="O9">
        <v>481</v>
      </c>
      <c r="P9">
        <v>942</v>
      </c>
      <c r="Q9">
        <v>2802</v>
      </c>
      <c r="R9">
        <v>2427</v>
      </c>
      <c r="S9">
        <v>596</v>
      </c>
      <c r="T9">
        <v>486</v>
      </c>
      <c r="U9">
        <v>390</v>
      </c>
      <c r="V9">
        <v>572</v>
      </c>
      <c r="W9">
        <v>1375</v>
      </c>
      <c r="X9">
        <v>2112</v>
      </c>
      <c r="Y9">
        <v>248</v>
      </c>
      <c r="Z9">
        <v>530</v>
      </c>
      <c r="AA9">
        <v>3290</v>
      </c>
      <c r="AB9">
        <v>240</v>
      </c>
      <c r="AC9">
        <v>31</v>
      </c>
      <c r="AD9">
        <v>42</v>
      </c>
      <c r="AE9">
        <v>765</v>
      </c>
      <c r="AF9">
        <v>45</v>
      </c>
      <c r="AG9">
        <v>355</v>
      </c>
      <c r="AH9">
        <v>297</v>
      </c>
      <c r="AI9">
        <v>488</v>
      </c>
      <c r="AJ9">
        <v>220</v>
      </c>
      <c r="AK9">
        <v>154</v>
      </c>
      <c r="AL9">
        <v>1244</v>
      </c>
      <c r="AM9">
        <v>24</v>
      </c>
      <c r="AN9">
        <v>618</v>
      </c>
      <c r="AO9">
        <v>654</v>
      </c>
      <c r="AP9">
        <v>919</v>
      </c>
      <c r="AQ9">
        <v>3208</v>
      </c>
      <c r="AR9">
        <v>803</v>
      </c>
      <c r="AS9">
        <v>84</v>
      </c>
      <c r="AT9">
        <v>3664</v>
      </c>
      <c r="AU9">
        <v>2847</v>
      </c>
      <c r="AV9">
        <v>3</v>
      </c>
      <c r="AW9">
        <v>2</v>
      </c>
      <c r="AX9">
        <v>310</v>
      </c>
      <c r="AY9">
        <v>502</v>
      </c>
      <c r="AZ9">
        <v>1565</v>
      </c>
    </row>
    <row r="10" spans="1:52">
      <c r="A10" t="s">
        <v>32</v>
      </c>
      <c r="B10">
        <v>28109</v>
      </c>
      <c r="C10">
        <v>5849</v>
      </c>
      <c r="D10">
        <v>3335</v>
      </c>
      <c r="E10">
        <v>2991</v>
      </c>
      <c r="F10">
        <v>2858</v>
      </c>
      <c r="G10">
        <v>1067</v>
      </c>
      <c r="H10">
        <v>1498</v>
      </c>
      <c r="I10">
        <v>1969</v>
      </c>
      <c r="J10">
        <v>1315</v>
      </c>
      <c r="K10">
        <v>1439</v>
      </c>
      <c r="L10">
        <v>873</v>
      </c>
      <c r="M10">
        <v>1099</v>
      </c>
      <c r="N10">
        <v>1054</v>
      </c>
      <c r="O10">
        <v>438</v>
      </c>
      <c r="P10">
        <v>946</v>
      </c>
      <c r="Q10">
        <v>3411</v>
      </c>
      <c r="R10">
        <v>2438</v>
      </c>
      <c r="S10">
        <v>1172</v>
      </c>
      <c r="T10">
        <v>488</v>
      </c>
      <c r="U10">
        <v>514</v>
      </c>
      <c r="V10">
        <v>601</v>
      </c>
      <c r="W10">
        <v>1530</v>
      </c>
      <c r="X10">
        <v>2185</v>
      </c>
      <c r="Y10">
        <v>300</v>
      </c>
      <c r="Z10">
        <v>713</v>
      </c>
      <c r="AA10">
        <v>3651</v>
      </c>
      <c r="AB10">
        <v>199</v>
      </c>
      <c r="AC10">
        <v>29</v>
      </c>
      <c r="AD10">
        <v>40</v>
      </c>
      <c r="AE10">
        <v>783</v>
      </c>
      <c r="AF10">
        <v>66</v>
      </c>
      <c r="AG10">
        <v>438</v>
      </c>
      <c r="AH10">
        <v>414</v>
      </c>
      <c r="AI10">
        <v>820</v>
      </c>
      <c r="AJ10">
        <v>221</v>
      </c>
      <c r="AK10">
        <v>112</v>
      </c>
      <c r="AL10">
        <v>1159</v>
      </c>
      <c r="AM10">
        <v>42</v>
      </c>
      <c r="AN10">
        <v>623</v>
      </c>
      <c r="AO10">
        <v>853</v>
      </c>
      <c r="AP10">
        <v>898</v>
      </c>
      <c r="AQ10">
        <v>3856</v>
      </c>
      <c r="AR10">
        <v>752</v>
      </c>
      <c r="AS10">
        <v>175</v>
      </c>
      <c r="AT10">
        <v>4224</v>
      </c>
      <c r="AU10">
        <v>2924</v>
      </c>
      <c r="AV10">
        <v>1</v>
      </c>
      <c r="AW10">
        <v>0</v>
      </c>
      <c r="AX10">
        <v>302</v>
      </c>
      <c r="AY10">
        <v>997</v>
      </c>
      <c r="AZ10">
        <v>1625</v>
      </c>
    </row>
    <row r="11" spans="1:52">
      <c r="A11" t="s">
        <v>33</v>
      </c>
      <c r="B11">
        <v>28110</v>
      </c>
      <c r="C11">
        <v>6806</v>
      </c>
      <c r="D11">
        <v>3429</v>
      </c>
      <c r="E11">
        <v>3219</v>
      </c>
      <c r="F11">
        <v>3587</v>
      </c>
      <c r="G11">
        <v>1298</v>
      </c>
      <c r="H11">
        <v>1612</v>
      </c>
      <c r="I11">
        <v>2289</v>
      </c>
      <c r="J11">
        <v>1607</v>
      </c>
      <c r="K11">
        <v>1552</v>
      </c>
      <c r="L11">
        <v>856</v>
      </c>
      <c r="M11">
        <v>1203</v>
      </c>
      <c r="N11">
        <v>1302</v>
      </c>
      <c r="O11">
        <v>541</v>
      </c>
      <c r="P11">
        <v>1352</v>
      </c>
      <c r="Q11">
        <v>3611</v>
      </c>
      <c r="R11">
        <v>3195</v>
      </c>
      <c r="S11">
        <v>736</v>
      </c>
      <c r="T11">
        <v>631</v>
      </c>
      <c r="U11">
        <v>792</v>
      </c>
      <c r="V11">
        <v>846</v>
      </c>
      <c r="W11">
        <v>1656</v>
      </c>
      <c r="X11">
        <v>2342</v>
      </c>
      <c r="Y11">
        <v>379</v>
      </c>
      <c r="Z11">
        <v>787</v>
      </c>
      <c r="AA11">
        <v>3988</v>
      </c>
      <c r="AB11">
        <v>162</v>
      </c>
      <c r="AC11">
        <v>41</v>
      </c>
      <c r="AD11">
        <v>72</v>
      </c>
      <c r="AE11">
        <v>809</v>
      </c>
      <c r="AF11">
        <v>91</v>
      </c>
      <c r="AG11">
        <v>434</v>
      </c>
      <c r="AH11">
        <v>449</v>
      </c>
      <c r="AI11">
        <v>1195</v>
      </c>
      <c r="AJ11">
        <v>263</v>
      </c>
      <c r="AK11">
        <v>138</v>
      </c>
      <c r="AL11">
        <v>1255</v>
      </c>
      <c r="AM11">
        <v>75</v>
      </c>
      <c r="AN11">
        <v>790</v>
      </c>
      <c r="AO11">
        <v>951</v>
      </c>
      <c r="AP11">
        <v>1025</v>
      </c>
      <c r="AQ11">
        <v>3966</v>
      </c>
      <c r="AR11">
        <v>1358</v>
      </c>
      <c r="AS11">
        <v>131</v>
      </c>
      <c r="AT11">
        <v>4890</v>
      </c>
      <c r="AU11">
        <v>3953</v>
      </c>
      <c r="AV11">
        <v>4</v>
      </c>
      <c r="AW11">
        <v>0</v>
      </c>
      <c r="AX11">
        <v>319</v>
      </c>
      <c r="AY11">
        <v>614</v>
      </c>
      <c r="AZ11">
        <v>1916</v>
      </c>
    </row>
    <row r="12" spans="1:52">
      <c r="A12" t="s">
        <v>35</v>
      </c>
      <c r="B12">
        <v>28111</v>
      </c>
      <c r="C12">
        <v>16325</v>
      </c>
      <c r="D12">
        <v>8653</v>
      </c>
      <c r="E12">
        <v>7694</v>
      </c>
      <c r="F12">
        <v>8631</v>
      </c>
      <c r="G12">
        <v>2925</v>
      </c>
      <c r="H12">
        <v>3761</v>
      </c>
      <c r="I12">
        <v>5524</v>
      </c>
      <c r="J12">
        <v>4115</v>
      </c>
      <c r="K12">
        <v>3919</v>
      </c>
      <c r="L12">
        <v>2171</v>
      </c>
      <c r="M12">
        <v>3116</v>
      </c>
      <c r="N12">
        <v>3108</v>
      </c>
      <c r="O12">
        <v>1334</v>
      </c>
      <c r="P12">
        <v>2677</v>
      </c>
      <c r="Q12">
        <v>9206</v>
      </c>
      <c r="R12">
        <v>7119</v>
      </c>
      <c r="S12">
        <v>2043</v>
      </c>
      <c r="T12">
        <v>1598</v>
      </c>
      <c r="U12">
        <v>1857</v>
      </c>
      <c r="V12">
        <v>2034</v>
      </c>
      <c r="W12">
        <v>3863</v>
      </c>
      <c r="X12">
        <v>5699</v>
      </c>
      <c r="Y12">
        <v>945</v>
      </c>
      <c r="Z12">
        <v>1919</v>
      </c>
      <c r="AA12">
        <v>9682</v>
      </c>
      <c r="AB12">
        <v>607</v>
      </c>
      <c r="AC12">
        <v>105</v>
      </c>
      <c r="AD12">
        <v>195</v>
      </c>
      <c r="AE12">
        <v>2408</v>
      </c>
      <c r="AF12">
        <v>281</v>
      </c>
      <c r="AG12">
        <v>1078</v>
      </c>
      <c r="AH12">
        <v>1059</v>
      </c>
      <c r="AI12">
        <v>1751</v>
      </c>
      <c r="AJ12">
        <v>687</v>
      </c>
      <c r="AK12">
        <v>476</v>
      </c>
      <c r="AL12">
        <v>3227</v>
      </c>
      <c r="AM12">
        <v>223</v>
      </c>
      <c r="AN12">
        <v>2104</v>
      </c>
      <c r="AO12">
        <v>1951</v>
      </c>
      <c r="AP12">
        <v>2173</v>
      </c>
      <c r="AQ12">
        <v>9277</v>
      </c>
      <c r="AR12">
        <v>3607</v>
      </c>
      <c r="AS12">
        <v>628</v>
      </c>
      <c r="AT12">
        <v>11501</v>
      </c>
      <c r="AU12">
        <v>8955</v>
      </c>
      <c r="AV12">
        <v>3</v>
      </c>
      <c r="AW12">
        <v>0</v>
      </c>
      <c r="AX12">
        <v>858</v>
      </c>
      <c r="AY12">
        <v>1685</v>
      </c>
      <c r="AZ12">
        <v>4824</v>
      </c>
    </row>
    <row r="13" spans="1:52">
      <c r="A13" t="s">
        <v>36</v>
      </c>
      <c r="B13">
        <v>28112</v>
      </c>
      <c r="C13">
        <v>7211</v>
      </c>
      <c r="D13">
        <v>3772</v>
      </c>
      <c r="E13">
        <v>3380</v>
      </c>
      <c r="F13">
        <v>3831</v>
      </c>
      <c r="G13">
        <v>1228</v>
      </c>
      <c r="H13">
        <v>1609</v>
      </c>
      <c r="I13">
        <v>2487</v>
      </c>
      <c r="J13">
        <v>1887</v>
      </c>
      <c r="K13">
        <v>1721</v>
      </c>
      <c r="L13">
        <v>978</v>
      </c>
      <c r="M13">
        <v>1351</v>
      </c>
      <c r="N13">
        <v>1282</v>
      </c>
      <c r="O13">
        <v>618</v>
      </c>
      <c r="P13">
        <v>1261</v>
      </c>
      <c r="Q13">
        <v>4050</v>
      </c>
      <c r="R13">
        <v>3161</v>
      </c>
      <c r="S13">
        <v>805</v>
      </c>
      <c r="T13">
        <v>634</v>
      </c>
      <c r="U13">
        <v>992</v>
      </c>
      <c r="V13">
        <v>978</v>
      </c>
      <c r="W13">
        <v>1698</v>
      </c>
      <c r="X13">
        <v>2248</v>
      </c>
      <c r="Y13">
        <v>344</v>
      </c>
      <c r="Z13">
        <v>946</v>
      </c>
      <c r="AA13">
        <v>4076</v>
      </c>
      <c r="AB13">
        <v>216</v>
      </c>
      <c r="AC13">
        <v>55</v>
      </c>
      <c r="AD13">
        <v>91</v>
      </c>
      <c r="AE13">
        <v>959</v>
      </c>
      <c r="AF13">
        <v>152</v>
      </c>
      <c r="AG13">
        <v>483</v>
      </c>
      <c r="AH13">
        <v>464</v>
      </c>
      <c r="AI13">
        <v>861</v>
      </c>
      <c r="AJ13">
        <v>301</v>
      </c>
      <c r="AK13">
        <v>194</v>
      </c>
      <c r="AL13">
        <v>1352</v>
      </c>
      <c r="AM13">
        <v>170</v>
      </c>
      <c r="AN13">
        <v>1061</v>
      </c>
      <c r="AO13">
        <v>772</v>
      </c>
      <c r="AP13">
        <v>1170</v>
      </c>
      <c r="AQ13">
        <v>4705</v>
      </c>
      <c r="AR13">
        <v>813</v>
      </c>
      <c r="AS13">
        <v>188</v>
      </c>
      <c r="AT13">
        <v>4907</v>
      </c>
      <c r="AU13">
        <v>3908</v>
      </c>
      <c r="AV13">
        <v>2</v>
      </c>
      <c r="AW13">
        <v>0</v>
      </c>
      <c r="AX13">
        <v>315</v>
      </c>
      <c r="AY13">
        <v>682</v>
      </c>
      <c r="AZ13">
        <v>2304</v>
      </c>
    </row>
    <row r="14" spans="1:52">
      <c r="A14" t="s">
        <v>37</v>
      </c>
      <c r="B14">
        <v>28113</v>
      </c>
      <c r="C14">
        <v>5147</v>
      </c>
      <c r="D14">
        <v>2473</v>
      </c>
      <c r="E14">
        <v>2346</v>
      </c>
      <c r="F14">
        <v>2801</v>
      </c>
      <c r="G14">
        <v>868</v>
      </c>
      <c r="H14">
        <v>1084</v>
      </c>
      <c r="I14">
        <v>1706</v>
      </c>
      <c r="J14">
        <v>1489</v>
      </c>
      <c r="K14">
        <v>1185</v>
      </c>
      <c r="L14">
        <v>671</v>
      </c>
      <c r="M14">
        <v>951</v>
      </c>
      <c r="N14">
        <v>977</v>
      </c>
      <c r="O14">
        <v>432</v>
      </c>
      <c r="P14">
        <v>931</v>
      </c>
      <c r="Q14">
        <v>2807</v>
      </c>
      <c r="R14">
        <v>2340</v>
      </c>
      <c r="S14">
        <v>582</v>
      </c>
      <c r="T14">
        <v>477</v>
      </c>
      <c r="U14">
        <v>490</v>
      </c>
      <c r="V14">
        <v>585</v>
      </c>
      <c r="W14">
        <v>1219</v>
      </c>
      <c r="X14">
        <v>2077</v>
      </c>
      <c r="Y14">
        <v>271</v>
      </c>
      <c r="Z14">
        <v>501</v>
      </c>
      <c r="AA14">
        <v>3182</v>
      </c>
      <c r="AB14">
        <v>329</v>
      </c>
      <c r="AC14">
        <v>40</v>
      </c>
      <c r="AD14">
        <v>60</v>
      </c>
      <c r="AE14">
        <v>713</v>
      </c>
      <c r="AF14">
        <v>85</v>
      </c>
      <c r="AG14">
        <v>323</v>
      </c>
      <c r="AH14">
        <v>344</v>
      </c>
      <c r="AI14">
        <v>696</v>
      </c>
      <c r="AJ14">
        <v>200</v>
      </c>
      <c r="AK14">
        <v>131</v>
      </c>
      <c r="AL14">
        <v>1056</v>
      </c>
      <c r="AM14">
        <v>76</v>
      </c>
      <c r="AN14">
        <v>541</v>
      </c>
      <c r="AO14">
        <v>478</v>
      </c>
      <c r="AP14">
        <v>1041</v>
      </c>
      <c r="AQ14">
        <v>3005</v>
      </c>
      <c r="AR14">
        <v>672</v>
      </c>
      <c r="AS14">
        <v>166</v>
      </c>
      <c r="AT14">
        <v>3623</v>
      </c>
      <c r="AU14">
        <v>2871</v>
      </c>
      <c r="AV14">
        <v>3</v>
      </c>
      <c r="AW14">
        <v>0</v>
      </c>
      <c r="AX14">
        <v>280</v>
      </c>
      <c r="AY14">
        <v>469</v>
      </c>
      <c r="AZ14">
        <v>1524</v>
      </c>
    </row>
    <row r="15" spans="1:52">
      <c r="A15" t="s">
        <v>38</v>
      </c>
      <c r="B15">
        <v>28114</v>
      </c>
      <c r="C15">
        <v>4797</v>
      </c>
      <c r="D15">
        <v>2249</v>
      </c>
      <c r="E15">
        <v>2053</v>
      </c>
      <c r="F15">
        <v>2744</v>
      </c>
      <c r="G15">
        <v>807</v>
      </c>
      <c r="H15">
        <v>990</v>
      </c>
      <c r="I15">
        <v>1647</v>
      </c>
      <c r="J15">
        <v>1353</v>
      </c>
      <c r="K15">
        <v>1128</v>
      </c>
      <c r="L15">
        <v>610</v>
      </c>
      <c r="M15">
        <v>862</v>
      </c>
      <c r="N15">
        <v>916</v>
      </c>
      <c r="O15">
        <v>391</v>
      </c>
      <c r="P15">
        <v>890</v>
      </c>
      <c r="Q15">
        <v>2600</v>
      </c>
      <c r="R15">
        <v>2197</v>
      </c>
      <c r="S15">
        <v>395</v>
      </c>
      <c r="T15">
        <v>470</v>
      </c>
      <c r="U15">
        <v>476</v>
      </c>
      <c r="V15">
        <v>677</v>
      </c>
      <c r="W15">
        <v>1169</v>
      </c>
      <c r="X15">
        <v>1815</v>
      </c>
      <c r="Y15">
        <v>217</v>
      </c>
      <c r="Z15">
        <v>442</v>
      </c>
      <c r="AA15">
        <v>2769</v>
      </c>
      <c r="AB15">
        <v>215</v>
      </c>
      <c r="AC15">
        <v>30</v>
      </c>
      <c r="AD15">
        <v>55</v>
      </c>
      <c r="AE15">
        <v>736</v>
      </c>
      <c r="AF15">
        <v>51</v>
      </c>
      <c r="AG15">
        <v>311</v>
      </c>
      <c r="AH15">
        <v>348</v>
      </c>
      <c r="AI15">
        <v>479</v>
      </c>
      <c r="AJ15">
        <v>186</v>
      </c>
      <c r="AK15">
        <v>131</v>
      </c>
      <c r="AL15">
        <v>1020</v>
      </c>
      <c r="AM15">
        <v>66</v>
      </c>
      <c r="AN15">
        <v>564</v>
      </c>
      <c r="AO15">
        <v>557</v>
      </c>
      <c r="AP15">
        <v>871</v>
      </c>
      <c r="AQ15">
        <v>2639</v>
      </c>
      <c r="AR15">
        <v>831</v>
      </c>
      <c r="AS15">
        <v>181</v>
      </c>
      <c r="AT15">
        <v>3393</v>
      </c>
      <c r="AU15">
        <v>2891</v>
      </c>
      <c r="AV15">
        <v>3</v>
      </c>
      <c r="AW15">
        <v>0</v>
      </c>
      <c r="AX15">
        <v>189</v>
      </c>
      <c r="AY15">
        <v>310</v>
      </c>
      <c r="AZ15">
        <v>1404</v>
      </c>
    </row>
    <row r="16" spans="1:52">
      <c r="A16" t="s">
        <v>39</v>
      </c>
      <c r="B16">
        <v>28116</v>
      </c>
      <c r="C16">
        <v>4063</v>
      </c>
      <c r="D16">
        <v>2111</v>
      </c>
      <c r="E16">
        <v>1862</v>
      </c>
      <c r="F16">
        <v>2201</v>
      </c>
      <c r="G16">
        <v>765</v>
      </c>
      <c r="H16">
        <v>940</v>
      </c>
      <c r="I16">
        <v>1289</v>
      </c>
      <c r="J16">
        <v>1069</v>
      </c>
      <c r="K16">
        <v>851</v>
      </c>
      <c r="L16">
        <v>527</v>
      </c>
      <c r="M16">
        <v>732</v>
      </c>
      <c r="N16">
        <v>805</v>
      </c>
      <c r="O16">
        <v>372</v>
      </c>
      <c r="P16">
        <v>776</v>
      </c>
      <c r="Q16">
        <v>2110</v>
      </c>
      <c r="R16">
        <v>1953</v>
      </c>
      <c r="S16">
        <v>423</v>
      </c>
      <c r="T16">
        <v>379</v>
      </c>
      <c r="U16">
        <v>333</v>
      </c>
      <c r="V16">
        <v>383</v>
      </c>
      <c r="W16">
        <v>1041</v>
      </c>
      <c r="X16">
        <v>1557</v>
      </c>
      <c r="Y16">
        <v>250</v>
      </c>
      <c r="Z16">
        <v>493</v>
      </c>
      <c r="AA16">
        <v>2591</v>
      </c>
      <c r="AB16">
        <v>178</v>
      </c>
      <c r="AC16">
        <v>20</v>
      </c>
      <c r="AD16">
        <v>44</v>
      </c>
      <c r="AE16">
        <v>606</v>
      </c>
      <c r="AF16">
        <v>44</v>
      </c>
      <c r="AG16">
        <v>244</v>
      </c>
      <c r="AH16">
        <v>264</v>
      </c>
      <c r="AI16">
        <v>546</v>
      </c>
      <c r="AJ16">
        <v>178</v>
      </c>
      <c r="AK16">
        <v>132</v>
      </c>
      <c r="AL16">
        <v>776</v>
      </c>
      <c r="AM16">
        <v>43</v>
      </c>
      <c r="AN16">
        <v>462</v>
      </c>
      <c r="AO16">
        <v>475</v>
      </c>
      <c r="AP16">
        <v>757</v>
      </c>
      <c r="AQ16">
        <v>2218</v>
      </c>
      <c r="AR16">
        <v>645</v>
      </c>
      <c r="AS16">
        <v>265</v>
      </c>
      <c r="AT16">
        <v>2870</v>
      </c>
      <c r="AU16">
        <v>2292</v>
      </c>
      <c r="AV16">
        <v>0</v>
      </c>
      <c r="AW16">
        <v>0</v>
      </c>
      <c r="AX16">
        <v>223</v>
      </c>
      <c r="AY16">
        <v>355</v>
      </c>
      <c r="AZ16">
        <v>1193</v>
      </c>
    </row>
    <row r="17" spans="1:52">
      <c r="A17" t="s">
        <v>21</v>
      </c>
      <c r="B17">
        <v>28117</v>
      </c>
      <c r="C17">
        <v>30472</v>
      </c>
      <c r="D17">
        <v>15883</v>
      </c>
      <c r="E17">
        <v>15129</v>
      </c>
      <c r="F17">
        <v>15343</v>
      </c>
      <c r="G17">
        <v>5459</v>
      </c>
      <c r="H17">
        <v>7763</v>
      </c>
      <c r="I17">
        <v>10061</v>
      </c>
      <c r="J17">
        <v>7189</v>
      </c>
      <c r="K17">
        <v>8115</v>
      </c>
      <c r="L17">
        <v>3987</v>
      </c>
      <c r="M17">
        <v>5664</v>
      </c>
      <c r="N17">
        <v>5421</v>
      </c>
      <c r="O17">
        <v>2317</v>
      </c>
      <c r="P17">
        <v>4968</v>
      </c>
      <c r="Q17">
        <v>17766</v>
      </c>
      <c r="R17">
        <v>12706</v>
      </c>
      <c r="S17">
        <v>4283</v>
      </c>
      <c r="T17">
        <v>2797</v>
      </c>
      <c r="U17">
        <v>6144</v>
      </c>
      <c r="V17">
        <v>3997</v>
      </c>
      <c r="W17">
        <v>6670</v>
      </c>
      <c r="X17">
        <v>9001</v>
      </c>
      <c r="Y17">
        <v>1279</v>
      </c>
      <c r="Z17">
        <v>3358</v>
      </c>
      <c r="AA17">
        <v>15482</v>
      </c>
      <c r="AB17">
        <v>997</v>
      </c>
      <c r="AC17">
        <v>292</v>
      </c>
      <c r="AD17">
        <v>406</v>
      </c>
      <c r="AE17">
        <v>4547</v>
      </c>
      <c r="AF17">
        <v>792</v>
      </c>
      <c r="AG17">
        <v>2234</v>
      </c>
      <c r="AH17">
        <v>2713</v>
      </c>
      <c r="AI17">
        <v>1980</v>
      </c>
      <c r="AJ17">
        <v>982</v>
      </c>
      <c r="AK17">
        <v>994</v>
      </c>
      <c r="AL17">
        <v>6515</v>
      </c>
      <c r="AM17">
        <v>863</v>
      </c>
      <c r="AN17">
        <v>3880</v>
      </c>
      <c r="AO17">
        <v>2883</v>
      </c>
      <c r="AP17">
        <v>6111</v>
      </c>
      <c r="AQ17">
        <v>14462</v>
      </c>
      <c r="AR17">
        <v>7850</v>
      </c>
      <c r="AS17">
        <v>487</v>
      </c>
      <c r="AT17">
        <v>21276</v>
      </c>
      <c r="AU17">
        <v>16001</v>
      </c>
      <c r="AV17">
        <v>7</v>
      </c>
      <c r="AW17">
        <v>2</v>
      </c>
      <c r="AX17">
        <v>1570</v>
      </c>
      <c r="AY17">
        <v>3696</v>
      </c>
      <c r="AZ17">
        <v>9196</v>
      </c>
    </row>
    <row r="18" spans="1:52">
      <c r="A18" t="s">
        <v>20</v>
      </c>
      <c r="B18">
        <v>28118</v>
      </c>
      <c r="C18">
        <v>4392</v>
      </c>
      <c r="D18">
        <v>2076</v>
      </c>
      <c r="E18">
        <v>1998</v>
      </c>
      <c r="F18">
        <v>2394</v>
      </c>
      <c r="G18">
        <v>711</v>
      </c>
      <c r="H18">
        <v>927</v>
      </c>
      <c r="I18">
        <v>1438</v>
      </c>
      <c r="J18">
        <v>1316</v>
      </c>
      <c r="K18">
        <v>1060</v>
      </c>
      <c r="L18">
        <v>594</v>
      </c>
      <c r="M18">
        <v>872</v>
      </c>
      <c r="N18">
        <v>837</v>
      </c>
      <c r="O18">
        <v>362</v>
      </c>
      <c r="P18">
        <v>667</v>
      </c>
      <c r="Q18">
        <v>2526</v>
      </c>
      <c r="R18">
        <v>1866</v>
      </c>
      <c r="S18">
        <v>354</v>
      </c>
      <c r="T18">
        <v>494</v>
      </c>
      <c r="U18">
        <v>615</v>
      </c>
      <c r="V18">
        <v>570</v>
      </c>
      <c r="W18">
        <v>951</v>
      </c>
      <c r="X18">
        <v>1555</v>
      </c>
      <c r="Y18">
        <v>205</v>
      </c>
      <c r="Z18">
        <v>495</v>
      </c>
      <c r="AA18">
        <v>2504</v>
      </c>
      <c r="AB18">
        <v>308</v>
      </c>
      <c r="AC18">
        <v>19</v>
      </c>
      <c r="AD18">
        <v>47</v>
      </c>
      <c r="AE18">
        <v>573</v>
      </c>
      <c r="AF18">
        <v>82</v>
      </c>
      <c r="AG18">
        <v>255</v>
      </c>
      <c r="AH18">
        <v>393</v>
      </c>
      <c r="AI18">
        <v>393</v>
      </c>
      <c r="AJ18">
        <v>167</v>
      </c>
      <c r="AK18">
        <v>128</v>
      </c>
      <c r="AL18">
        <v>981</v>
      </c>
      <c r="AM18">
        <v>99</v>
      </c>
      <c r="AN18">
        <v>533</v>
      </c>
      <c r="AO18">
        <v>357</v>
      </c>
      <c r="AP18">
        <v>839</v>
      </c>
      <c r="AQ18">
        <v>1875</v>
      </c>
      <c r="AR18">
        <v>1272</v>
      </c>
      <c r="AS18">
        <v>98</v>
      </c>
      <c r="AT18">
        <v>3189</v>
      </c>
      <c r="AU18">
        <v>2663</v>
      </c>
      <c r="AV18">
        <v>1</v>
      </c>
      <c r="AW18">
        <v>0</v>
      </c>
      <c r="AX18">
        <v>234</v>
      </c>
      <c r="AY18">
        <v>291</v>
      </c>
      <c r="AZ18">
        <v>1203</v>
      </c>
    </row>
    <row r="19" spans="1:52">
      <c r="A19" t="s">
        <v>19</v>
      </c>
      <c r="B19">
        <v>28119</v>
      </c>
      <c r="C19">
        <v>3751</v>
      </c>
      <c r="D19">
        <v>1657</v>
      </c>
      <c r="E19">
        <v>1689</v>
      </c>
      <c r="F19">
        <v>2062</v>
      </c>
      <c r="G19">
        <v>611</v>
      </c>
      <c r="H19">
        <v>831</v>
      </c>
      <c r="I19">
        <v>1303</v>
      </c>
      <c r="J19">
        <v>1006</v>
      </c>
      <c r="K19">
        <v>877</v>
      </c>
      <c r="L19">
        <v>458</v>
      </c>
      <c r="M19">
        <v>692</v>
      </c>
      <c r="N19">
        <v>729</v>
      </c>
      <c r="O19">
        <v>332</v>
      </c>
      <c r="P19">
        <v>663</v>
      </c>
      <c r="Q19">
        <v>2027</v>
      </c>
      <c r="R19">
        <v>1724</v>
      </c>
      <c r="S19">
        <v>307</v>
      </c>
      <c r="T19">
        <v>336</v>
      </c>
      <c r="U19">
        <v>443</v>
      </c>
      <c r="V19">
        <v>471</v>
      </c>
      <c r="W19">
        <v>919</v>
      </c>
      <c r="X19">
        <v>1293</v>
      </c>
      <c r="Y19">
        <v>156</v>
      </c>
      <c r="Z19">
        <v>467</v>
      </c>
      <c r="AA19">
        <v>2162</v>
      </c>
      <c r="AB19">
        <v>237</v>
      </c>
      <c r="AC19">
        <v>32</v>
      </c>
      <c r="AD19">
        <v>47</v>
      </c>
      <c r="AE19">
        <v>510</v>
      </c>
      <c r="AF19">
        <v>57</v>
      </c>
      <c r="AG19">
        <v>266</v>
      </c>
      <c r="AH19">
        <v>247</v>
      </c>
      <c r="AI19">
        <v>378</v>
      </c>
      <c r="AJ19">
        <v>120</v>
      </c>
      <c r="AK19">
        <v>116</v>
      </c>
      <c r="AL19">
        <v>847</v>
      </c>
      <c r="AM19">
        <v>102</v>
      </c>
      <c r="AN19">
        <v>408</v>
      </c>
      <c r="AO19">
        <v>321</v>
      </c>
      <c r="AP19">
        <v>828</v>
      </c>
      <c r="AQ19">
        <v>1462</v>
      </c>
      <c r="AR19">
        <v>1197</v>
      </c>
      <c r="AS19">
        <v>86</v>
      </c>
      <c r="AT19">
        <v>2771</v>
      </c>
      <c r="AU19">
        <v>2316</v>
      </c>
      <c r="AV19">
        <v>1</v>
      </c>
      <c r="AW19">
        <v>0</v>
      </c>
      <c r="AX19">
        <v>197</v>
      </c>
      <c r="AY19">
        <v>257</v>
      </c>
      <c r="AZ19">
        <v>980</v>
      </c>
    </row>
    <row r="20" spans="1:52">
      <c r="A20" t="s">
        <v>18</v>
      </c>
      <c r="B20">
        <v>28120</v>
      </c>
      <c r="C20">
        <v>9278</v>
      </c>
      <c r="D20">
        <v>4258</v>
      </c>
      <c r="E20">
        <v>4217</v>
      </c>
      <c r="F20">
        <v>5061</v>
      </c>
      <c r="G20">
        <v>1540</v>
      </c>
      <c r="H20">
        <v>2003</v>
      </c>
      <c r="I20">
        <v>2918</v>
      </c>
      <c r="J20">
        <v>2817</v>
      </c>
      <c r="K20">
        <v>2147</v>
      </c>
      <c r="L20">
        <v>1228</v>
      </c>
      <c r="M20">
        <v>1864</v>
      </c>
      <c r="N20">
        <v>1921</v>
      </c>
      <c r="O20">
        <v>735</v>
      </c>
      <c r="P20">
        <v>1383</v>
      </c>
      <c r="Q20">
        <v>5239</v>
      </c>
      <c r="R20">
        <v>4039</v>
      </c>
      <c r="S20">
        <v>1005</v>
      </c>
      <c r="T20">
        <v>774</v>
      </c>
      <c r="U20">
        <v>1178</v>
      </c>
      <c r="V20">
        <v>1082</v>
      </c>
      <c r="W20">
        <v>2142</v>
      </c>
      <c r="X20">
        <v>3428</v>
      </c>
      <c r="Y20">
        <v>469</v>
      </c>
      <c r="Z20">
        <v>969</v>
      </c>
      <c r="AA20">
        <v>5463</v>
      </c>
      <c r="AB20">
        <v>536</v>
      </c>
      <c r="AC20">
        <v>72</v>
      </c>
      <c r="AD20">
        <v>168</v>
      </c>
      <c r="AE20">
        <v>1401</v>
      </c>
      <c r="AF20">
        <v>193</v>
      </c>
      <c r="AG20">
        <v>499</v>
      </c>
      <c r="AH20">
        <v>1038</v>
      </c>
      <c r="AI20">
        <v>702</v>
      </c>
      <c r="AJ20">
        <v>299</v>
      </c>
      <c r="AK20">
        <v>277</v>
      </c>
      <c r="AL20">
        <v>1906</v>
      </c>
      <c r="AM20">
        <v>179</v>
      </c>
      <c r="AN20">
        <v>1089</v>
      </c>
      <c r="AO20">
        <v>809</v>
      </c>
      <c r="AP20">
        <v>1669</v>
      </c>
      <c r="AQ20">
        <v>3953</v>
      </c>
      <c r="AR20">
        <v>2959</v>
      </c>
      <c r="AS20">
        <v>275</v>
      </c>
      <c r="AT20">
        <v>6792</v>
      </c>
      <c r="AU20">
        <v>5439</v>
      </c>
      <c r="AV20">
        <v>6</v>
      </c>
      <c r="AW20">
        <v>0</v>
      </c>
      <c r="AX20">
        <v>506</v>
      </c>
      <c r="AY20">
        <v>841</v>
      </c>
      <c r="AZ20">
        <v>2486</v>
      </c>
    </row>
    <row r="21" spans="1:52">
      <c r="A21" t="s">
        <v>22</v>
      </c>
      <c r="B21">
        <v>28121</v>
      </c>
      <c r="C21">
        <v>3872</v>
      </c>
      <c r="D21">
        <v>1829</v>
      </c>
      <c r="E21">
        <v>1744</v>
      </c>
      <c r="F21">
        <v>2128</v>
      </c>
      <c r="G21">
        <v>700</v>
      </c>
      <c r="H21">
        <v>814</v>
      </c>
      <c r="I21">
        <v>1259</v>
      </c>
      <c r="J21">
        <v>1099</v>
      </c>
      <c r="K21">
        <v>915</v>
      </c>
      <c r="L21">
        <v>450</v>
      </c>
      <c r="M21">
        <v>757</v>
      </c>
      <c r="N21">
        <v>736</v>
      </c>
      <c r="O21">
        <v>333</v>
      </c>
      <c r="P21">
        <v>681</v>
      </c>
      <c r="Q21">
        <v>2122</v>
      </c>
      <c r="R21">
        <v>1750</v>
      </c>
      <c r="S21">
        <v>476</v>
      </c>
      <c r="T21">
        <v>468</v>
      </c>
      <c r="U21">
        <v>386</v>
      </c>
      <c r="V21">
        <v>401</v>
      </c>
      <c r="W21">
        <v>878</v>
      </c>
      <c r="X21">
        <v>1513</v>
      </c>
      <c r="Y21">
        <v>192</v>
      </c>
      <c r="Z21">
        <v>501</v>
      </c>
      <c r="AA21">
        <v>2446</v>
      </c>
      <c r="AB21">
        <v>244</v>
      </c>
      <c r="AC21">
        <v>32</v>
      </c>
      <c r="AD21">
        <v>31</v>
      </c>
      <c r="AE21">
        <v>487</v>
      </c>
      <c r="AF21">
        <v>44</v>
      </c>
      <c r="AG21">
        <v>199</v>
      </c>
      <c r="AH21">
        <v>251</v>
      </c>
      <c r="AI21">
        <v>587</v>
      </c>
      <c r="AJ21">
        <v>138</v>
      </c>
      <c r="AK21">
        <v>158</v>
      </c>
      <c r="AL21">
        <v>848</v>
      </c>
      <c r="AM21">
        <v>61</v>
      </c>
      <c r="AN21">
        <v>333</v>
      </c>
      <c r="AO21">
        <v>364</v>
      </c>
      <c r="AP21">
        <v>950</v>
      </c>
      <c r="AQ21">
        <v>1602</v>
      </c>
      <c r="AR21">
        <v>969</v>
      </c>
      <c r="AS21">
        <v>105</v>
      </c>
      <c r="AT21">
        <v>2798</v>
      </c>
      <c r="AU21">
        <v>2171</v>
      </c>
      <c r="AV21">
        <v>0</v>
      </c>
      <c r="AW21">
        <v>0</v>
      </c>
      <c r="AX21">
        <v>224</v>
      </c>
      <c r="AY21">
        <v>403</v>
      </c>
      <c r="AZ21">
        <v>1074</v>
      </c>
    </row>
    <row r="22" spans="1:52">
      <c r="A22" t="s">
        <v>41</v>
      </c>
      <c r="B22">
        <v>28122</v>
      </c>
      <c r="C22">
        <v>10521</v>
      </c>
      <c r="D22">
        <v>5281</v>
      </c>
      <c r="E22">
        <v>4628</v>
      </c>
      <c r="F22">
        <v>5893</v>
      </c>
      <c r="G22">
        <v>1883</v>
      </c>
      <c r="H22">
        <v>2412</v>
      </c>
      <c r="I22">
        <v>3388</v>
      </c>
      <c r="J22">
        <v>2838</v>
      </c>
      <c r="K22">
        <v>2871</v>
      </c>
      <c r="L22">
        <v>1372</v>
      </c>
      <c r="M22">
        <v>1907</v>
      </c>
      <c r="N22">
        <v>1982</v>
      </c>
      <c r="O22">
        <v>780</v>
      </c>
      <c r="P22">
        <v>1609</v>
      </c>
      <c r="Q22">
        <v>6150</v>
      </c>
      <c r="R22">
        <v>4371</v>
      </c>
      <c r="S22">
        <v>1111</v>
      </c>
      <c r="T22">
        <v>1242</v>
      </c>
      <c r="U22">
        <v>1413</v>
      </c>
      <c r="V22">
        <v>1247</v>
      </c>
      <c r="W22">
        <v>2419</v>
      </c>
      <c r="X22">
        <v>4044</v>
      </c>
      <c r="Y22">
        <v>476</v>
      </c>
      <c r="Z22">
        <v>912</v>
      </c>
      <c r="AA22">
        <v>6101</v>
      </c>
      <c r="AB22">
        <v>479</v>
      </c>
      <c r="AC22">
        <v>68</v>
      </c>
      <c r="AD22">
        <v>83</v>
      </c>
      <c r="AE22">
        <v>1427</v>
      </c>
      <c r="AF22">
        <v>148</v>
      </c>
      <c r="AG22">
        <v>842</v>
      </c>
      <c r="AH22">
        <v>802</v>
      </c>
      <c r="AI22">
        <v>1068</v>
      </c>
      <c r="AJ22">
        <v>432</v>
      </c>
      <c r="AK22">
        <v>307</v>
      </c>
      <c r="AL22">
        <v>2596</v>
      </c>
      <c r="AM22">
        <v>126</v>
      </c>
      <c r="AN22">
        <v>1250</v>
      </c>
      <c r="AO22">
        <v>768</v>
      </c>
      <c r="AP22">
        <v>1547</v>
      </c>
      <c r="AQ22">
        <v>5734</v>
      </c>
      <c r="AR22">
        <v>2516</v>
      </c>
      <c r="AS22">
        <v>189</v>
      </c>
      <c r="AT22">
        <v>7339</v>
      </c>
      <c r="AU22">
        <v>5940</v>
      </c>
      <c r="AV22">
        <v>4</v>
      </c>
      <c r="AW22">
        <v>0</v>
      </c>
      <c r="AX22">
        <v>463</v>
      </c>
      <c r="AY22">
        <v>932</v>
      </c>
      <c r="AZ22">
        <v>3182</v>
      </c>
    </row>
    <row r="23" spans="1:52">
      <c r="A23" t="s">
        <v>43</v>
      </c>
      <c r="B23">
        <v>28123</v>
      </c>
      <c r="C23">
        <v>8825</v>
      </c>
      <c r="D23">
        <v>4200</v>
      </c>
      <c r="E23">
        <v>4148</v>
      </c>
      <c r="F23">
        <v>4677</v>
      </c>
      <c r="G23">
        <v>1556</v>
      </c>
      <c r="H23">
        <v>1889</v>
      </c>
      <c r="I23">
        <v>2759</v>
      </c>
      <c r="J23">
        <v>2621</v>
      </c>
      <c r="K23">
        <v>2158</v>
      </c>
      <c r="L23">
        <v>1127</v>
      </c>
      <c r="M23">
        <v>1668</v>
      </c>
      <c r="N23">
        <v>1703</v>
      </c>
      <c r="O23">
        <v>738</v>
      </c>
      <c r="P23">
        <v>1431</v>
      </c>
      <c r="Q23">
        <v>4953</v>
      </c>
      <c r="R23">
        <v>3872</v>
      </c>
      <c r="S23">
        <v>776</v>
      </c>
      <c r="T23">
        <v>994</v>
      </c>
      <c r="U23">
        <v>1254</v>
      </c>
      <c r="V23">
        <v>1129</v>
      </c>
      <c r="W23">
        <v>2220</v>
      </c>
      <c r="X23">
        <v>2975</v>
      </c>
      <c r="Y23">
        <v>396</v>
      </c>
      <c r="Z23">
        <v>849</v>
      </c>
      <c r="AA23">
        <v>4847</v>
      </c>
      <c r="AB23">
        <v>662</v>
      </c>
      <c r="AC23">
        <v>95</v>
      </c>
      <c r="AD23">
        <v>89</v>
      </c>
      <c r="AE23">
        <v>1201</v>
      </c>
      <c r="AF23">
        <v>184</v>
      </c>
      <c r="AG23">
        <v>461</v>
      </c>
      <c r="AH23">
        <v>814</v>
      </c>
      <c r="AI23">
        <v>905</v>
      </c>
      <c r="AJ23">
        <v>363</v>
      </c>
      <c r="AK23">
        <v>337</v>
      </c>
      <c r="AL23">
        <v>1813</v>
      </c>
      <c r="AM23">
        <v>185</v>
      </c>
      <c r="AN23">
        <v>984</v>
      </c>
      <c r="AO23">
        <v>661</v>
      </c>
      <c r="AP23">
        <v>1921</v>
      </c>
      <c r="AQ23">
        <v>4146</v>
      </c>
      <c r="AR23">
        <v>2291</v>
      </c>
      <c r="AS23">
        <v>159</v>
      </c>
      <c r="AT23">
        <v>6178</v>
      </c>
      <c r="AU23">
        <v>4975</v>
      </c>
      <c r="AV23">
        <v>4</v>
      </c>
      <c r="AW23">
        <v>0</v>
      </c>
      <c r="AX23">
        <v>561</v>
      </c>
      <c r="AY23">
        <v>638</v>
      </c>
      <c r="AZ23">
        <v>2647</v>
      </c>
    </row>
    <row r="24" spans="1:52">
      <c r="A24" t="s">
        <v>44</v>
      </c>
      <c r="B24">
        <v>28124</v>
      </c>
      <c r="C24">
        <v>10031</v>
      </c>
      <c r="D24">
        <v>4551</v>
      </c>
      <c r="E24">
        <v>4668</v>
      </c>
      <c r="F24">
        <v>5363</v>
      </c>
      <c r="G24">
        <v>1728</v>
      </c>
      <c r="H24">
        <v>2240</v>
      </c>
      <c r="I24">
        <v>3271</v>
      </c>
      <c r="J24">
        <v>2792</v>
      </c>
      <c r="K24">
        <v>2709</v>
      </c>
      <c r="L24">
        <v>1361</v>
      </c>
      <c r="M24">
        <v>1876</v>
      </c>
      <c r="N24">
        <v>1870</v>
      </c>
      <c r="O24">
        <v>785</v>
      </c>
      <c r="P24">
        <v>1430</v>
      </c>
      <c r="Q24">
        <v>5946</v>
      </c>
      <c r="R24">
        <v>4085</v>
      </c>
      <c r="S24">
        <v>933</v>
      </c>
      <c r="T24">
        <v>1209</v>
      </c>
      <c r="U24">
        <v>1236</v>
      </c>
      <c r="V24">
        <v>1162</v>
      </c>
      <c r="W24">
        <v>2317</v>
      </c>
      <c r="X24">
        <v>3865</v>
      </c>
      <c r="Y24">
        <v>414</v>
      </c>
      <c r="Z24">
        <v>1035</v>
      </c>
      <c r="AA24">
        <v>5890</v>
      </c>
      <c r="AB24">
        <v>672</v>
      </c>
      <c r="AC24">
        <v>54</v>
      </c>
      <c r="AD24">
        <v>92</v>
      </c>
      <c r="AE24">
        <v>1334</v>
      </c>
      <c r="AF24">
        <v>152</v>
      </c>
      <c r="AG24">
        <v>638</v>
      </c>
      <c r="AH24">
        <v>655</v>
      </c>
      <c r="AI24">
        <v>1250</v>
      </c>
      <c r="AJ24">
        <v>406</v>
      </c>
      <c r="AK24">
        <v>309</v>
      </c>
      <c r="AL24">
        <v>2143</v>
      </c>
      <c r="AM24">
        <v>168</v>
      </c>
      <c r="AN24">
        <v>1133</v>
      </c>
      <c r="AO24">
        <v>942</v>
      </c>
      <c r="AP24">
        <v>1627</v>
      </c>
      <c r="AQ24">
        <v>5317</v>
      </c>
      <c r="AR24">
        <v>2497</v>
      </c>
      <c r="AS24">
        <v>168</v>
      </c>
      <c r="AT24">
        <v>7201</v>
      </c>
      <c r="AU24">
        <v>5969</v>
      </c>
      <c r="AV24">
        <v>0</v>
      </c>
      <c r="AW24">
        <v>0</v>
      </c>
      <c r="AX24">
        <v>515</v>
      </c>
      <c r="AY24">
        <v>717</v>
      </c>
      <c r="AZ24">
        <v>2830</v>
      </c>
    </row>
    <row r="25" spans="1:52">
      <c r="A25" t="s">
        <v>45</v>
      </c>
      <c r="B25">
        <v>28125</v>
      </c>
      <c r="C25">
        <v>5947</v>
      </c>
      <c r="D25">
        <v>2995</v>
      </c>
      <c r="E25">
        <v>2852</v>
      </c>
      <c r="F25">
        <v>3095</v>
      </c>
      <c r="G25">
        <v>1138</v>
      </c>
      <c r="H25">
        <v>1254</v>
      </c>
      <c r="I25">
        <v>1925</v>
      </c>
      <c r="J25">
        <v>1630</v>
      </c>
      <c r="K25">
        <v>1413</v>
      </c>
      <c r="L25">
        <v>729</v>
      </c>
      <c r="M25">
        <v>1057</v>
      </c>
      <c r="N25">
        <v>1194</v>
      </c>
      <c r="O25">
        <v>511</v>
      </c>
      <c r="P25">
        <v>1043</v>
      </c>
      <c r="Q25">
        <v>3199</v>
      </c>
      <c r="R25">
        <v>2748</v>
      </c>
      <c r="S25">
        <v>741</v>
      </c>
      <c r="T25">
        <v>622</v>
      </c>
      <c r="U25">
        <v>616</v>
      </c>
      <c r="V25">
        <v>618</v>
      </c>
      <c r="W25">
        <v>1373</v>
      </c>
      <c r="X25">
        <v>2129</v>
      </c>
      <c r="Y25">
        <v>262</v>
      </c>
      <c r="Z25">
        <v>942</v>
      </c>
      <c r="AA25">
        <v>3716</v>
      </c>
      <c r="AB25">
        <v>337</v>
      </c>
      <c r="AC25">
        <v>33</v>
      </c>
      <c r="AD25">
        <v>39</v>
      </c>
      <c r="AE25">
        <v>742</v>
      </c>
      <c r="AF25">
        <v>79</v>
      </c>
      <c r="AG25">
        <v>363</v>
      </c>
      <c r="AH25">
        <v>430</v>
      </c>
      <c r="AI25">
        <v>1005</v>
      </c>
      <c r="AJ25">
        <v>220</v>
      </c>
      <c r="AK25">
        <v>244</v>
      </c>
      <c r="AL25">
        <v>1174</v>
      </c>
      <c r="AM25">
        <v>61</v>
      </c>
      <c r="AN25">
        <v>550</v>
      </c>
      <c r="AO25">
        <v>549</v>
      </c>
      <c r="AP25">
        <v>1381</v>
      </c>
      <c r="AQ25">
        <v>2822</v>
      </c>
      <c r="AR25">
        <v>1252</v>
      </c>
      <c r="AS25">
        <v>101</v>
      </c>
      <c r="AT25">
        <v>4284</v>
      </c>
      <c r="AU25">
        <v>3269</v>
      </c>
      <c r="AV25">
        <v>0</v>
      </c>
      <c r="AW25">
        <v>0</v>
      </c>
      <c r="AX25">
        <v>386</v>
      </c>
      <c r="AY25">
        <v>629</v>
      </c>
      <c r="AZ25">
        <v>1663</v>
      </c>
    </row>
    <row r="26" spans="1:52">
      <c r="A26" t="s">
        <v>47</v>
      </c>
      <c r="B26">
        <v>28126</v>
      </c>
      <c r="C26">
        <v>4403</v>
      </c>
      <c r="D26">
        <v>2393</v>
      </c>
      <c r="E26">
        <v>2206</v>
      </c>
      <c r="F26">
        <v>2197</v>
      </c>
      <c r="G26">
        <v>841</v>
      </c>
      <c r="H26">
        <v>1127</v>
      </c>
      <c r="I26">
        <v>1377</v>
      </c>
      <c r="J26">
        <v>1058</v>
      </c>
      <c r="K26">
        <v>1267</v>
      </c>
      <c r="L26">
        <v>629</v>
      </c>
      <c r="M26">
        <v>797</v>
      </c>
      <c r="N26">
        <v>786</v>
      </c>
      <c r="O26">
        <v>307</v>
      </c>
      <c r="P26">
        <v>617</v>
      </c>
      <c r="Q26">
        <v>2693</v>
      </c>
      <c r="R26">
        <v>1710</v>
      </c>
      <c r="S26">
        <v>778</v>
      </c>
      <c r="T26">
        <v>472</v>
      </c>
      <c r="U26">
        <v>546</v>
      </c>
      <c r="V26">
        <v>468</v>
      </c>
      <c r="W26">
        <v>990</v>
      </c>
      <c r="X26">
        <v>1616</v>
      </c>
      <c r="Y26">
        <v>259</v>
      </c>
      <c r="Z26">
        <v>521</v>
      </c>
      <c r="AA26">
        <v>2705</v>
      </c>
      <c r="AB26">
        <v>259</v>
      </c>
      <c r="AC26">
        <v>20</v>
      </c>
      <c r="AD26">
        <v>36</v>
      </c>
      <c r="AE26">
        <v>620</v>
      </c>
      <c r="AF26">
        <v>80</v>
      </c>
      <c r="AG26">
        <v>331</v>
      </c>
      <c r="AH26">
        <v>299</v>
      </c>
      <c r="AI26">
        <v>344</v>
      </c>
      <c r="AJ26">
        <v>136</v>
      </c>
      <c r="AK26">
        <v>168</v>
      </c>
      <c r="AL26">
        <v>1038</v>
      </c>
      <c r="AM26">
        <v>68</v>
      </c>
      <c r="AN26">
        <v>527</v>
      </c>
      <c r="AO26">
        <v>425</v>
      </c>
      <c r="AP26">
        <v>849</v>
      </c>
      <c r="AQ26">
        <v>2239</v>
      </c>
      <c r="AR26">
        <v>960</v>
      </c>
      <c r="AS26">
        <v>114</v>
      </c>
      <c r="AT26">
        <v>3063</v>
      </c>
      <c r="AU26">
        <v>2159</v>
      </c>
      <c r="AV26">
        <v>0</v>
      </c>
      <c r="AW26">
        <v>0</v>
      </c>
      <c r="AX26">
        <v>271</v>
      </c>
      <c r="AY26">
        <v>633</v>
      </c>
      <c r="AZ26">
        <v>1340</v>
      </c>
    </row>
    <row r="27" spans="1:52">
      <c r="A27" t="s">
        <v>48</v>
      </c>
      <c r="B27">
        <v>28127</v>
      </c>
      <c r="C27">
        <v>2845</v>
      </c>
      <c r="D27">
        <v>1459</v>
      </c>
      <c r="E27">
        <v>1386</v>
      </c>
      <c r="F27">
        <v>1459</v>
      </c>
      <c r="G27">
        <v>527</v>
      </c>
      <c r="H27">
        <v>654</v>
      </c>
      <c r="I27">
        <v>872</v>
      </c>
      <c r="J27">
        <v>792</v>
      </c>
      <c r="K27">
        <v>740</v>
      </c>
      <c r="L27">
        <v>373</v>
      </c>
      <c r="M27">
        <v>503</v>
      </c>
      <c r="N27">
        <v>560</v>
      </c>
      <c r="O27">
        <v>248</v>
      </c>
      <c r="P27">
        <v>421</v>
      </c>
      <c r="Q27">
        <v>1616</v>
      </c>
      <c r="R27">
        <v>1229</v>
      </c>
      <c r="S27">
        <v>415</v>
      </c>
      <c r="T27">
        <v>270</v>
      </c>
      <c r="U27">
        <v>257</v>
      </c>
      <c r="V27">
        <v>273</v>
      </c>
      <c r="W27">
        <v>695</v>
      </c>
      <c r="X27">
        <v>1162</v>
      </c>
      <c r="Y27">
        <v>143</v>
      </c>
      <c r="Z27">
        <v>314</v>
      </c>
      <c r="AA27">
        <v>1823</v>
      </c>
      <c r="AB27">
        <v>204</v>
      </c>
      <c r="AC27">
        <v>12</v>
      </c>
      <c r="AD27">
        <v>17</v>
      </c>
      <c r="AE27">
        <v>385</v>
      </c>
      <c r="AF27">
        <v>30</v>
      </c>
      <c r="AG27">
        <v>188</v>
      </c>
      <c r="AH27">
        <v>183</v>
      </c>
      <c r="AI27">
        <v>366</v>
      </c>
      <c r="AJ27">
        <v>97</v>
      </c>
      <c r="AK27">
        <v>104</v>
      </c>
      <c r="AL27">
        <v>614</v>
      </c>
      <c r="AM27">
        <v>29</v>
      </c>
      <c r="AN27">
        <v>297</v>
      </c>
      <c r="AO27">
        <v>294</v>
      </c>
      <c r="AP27">
        <v>648</v>
      </c>
      <c r="AQ27">
        <v>1178</v>
      </c>
      <c r="AR27">
        <v>803</v>
      </c>
      <c r="AS27">
        <v>96</v>
      </c>
      <c r="AT27">
        <v>2076</v>
      </c>
      <c r="AU27">
        <v>1546</v>
      </c>
      <c r="AV27">
        <v>1</v>
      </c>
      <c r="AW27">
        <v>1</v>
      </c>
      <c r="AX27">
        <v>182</v>
      </c>
      <c r="AY27">
        <v>346</v>
      </c>
      <c r="AZ27">
        <v>769</v>
      </c>
    </row>
    <row r="28" spans="1:52">
      <c r="A28" t="s">
        <v>49</v>
      </c>
      <c r="B28">
        <v>28128</v>
      </c>
      <c r="C28">
        <v>5059</v>
      </c>
      <c r="D28">
        <v>2446</v>
      </c>
      <c r="E28">
        <v>2392</v>
      </c>
      <c r="F28">
        <v>2667</v>
      </c>
      <c r="G28">
        <v>867</v>
      </c>
      <c r="H28">
        <v>1125</v>
      </c>
      <c r="I28">
        <v>1603</v>
      </c>
      <c r="J28">
        <v>1464</v>
      </c>
      <c r="K28">
        <v>1202</v>
      </c>
      <c r="L28">
        <v>682</v>
      </c>
      <c r="M28">
        <v>940</v>
      </c>
      <c r="N28">
        <v>988</v>
      </c>
      <c r="O28">
        <v>428</v>
      </c>
      <c r="P28">
        <v>819</v>
      </c>
      <c r="Q28">
        <v>2824</v>
      </c>
      <c r="R28">
        <v>2235</v>
      </c>
      <c r="S28">
        <v>588</v>
      </c>
      <c r="T28">
        <v>435</v>
      </c>
      <c r="U28">
        <v>510</v>
      </c>
      <c r="V28">
        <v>556</v>
      </c>
      <c r="W28">
        <v>1090</v>
      </c>
      <c r="X28">
        <v>2105</v>
      </c>
      <c r="Y28">
        <v>298</v>
      </c>
      <c r="Z28">
        <v>494</v>
      </c>
      <c r="AA28">
        <v>3198</v>
      </c>
      <c r="AB28">
        <v>356</v>
      </c>
      <c r="AC28">
        <v>39</v>
      </c>
      <c r="AD28">
        <v>32</v>
      </c>
      <c r="AE28">
        <v>584</v>
      </c>
      <c r="AF28">
        <v>81</v>
      </c>
      <c r="AG28">
        <v>263</v>
      </c>
      <c r="AH28">
        <v>329</v>
      </c>
      <c r="AI28">
        <v>826</v>
      </c>
      <c r="AJ28">
        <v>180</v>
      </c>
      <c r="AK28">
        <v>162</v>
      </c>
      <c r="AL28">
        <v>1001</v>
      </c>
      <c r="AM28">
        <v>151</v>
      </c>
      <c r="AN28">
        <v>533</v>
      </c>
      <c r="AO28">
        <v>455</v>
      </c>
      <c r="AP28">
        <v>826</v>
      </c>
      <c r="AQ28">
        <v>3560</v>
      </c>
      <c r="AR28">
        <v>423</v>
      </c>
      <c r="AS28">
        <v>29</v>
      </c>
      <c r="AT28">
        <v>3741</v>
      </c>
      <c r="AU28">
        <v>2917</v>
      </c>
      <c r="AV28">
        <v>1</v>
      </c>
      <c r="AW28">
        <v>0</v>
      </c>
      <c r="AX28">
        <v>333</v>
      </c>
      <c r="AY28">
        <v>490</v>
      </c>
      <c r="AZ28">
        <v>1318</v>
      </c>
    </row>
    <row r="29" spans="1:52">
      <c r="A29" s="15"/>
      <c r="B29" s="15"/>
      <c r="C29" s="1"/>
      <c r="D29" s="1"/>
      <c r="E29" s="1"/>
      <c r="F29" s="1"/>
      <c r="G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2" spans="1:52">
      <c r="A32" t="s">
        <v>40</v>
      </c>
      <c r="C32">
        <f>SUM(C17:C21)</f>
        <v>51765</v>
      </c>
      <c r="D32">
        <f t="shared" ref="D32:M32" si="0">SUM(D17:D21)</f>
        <v>25703</v>
      </c>
      <c r="E32">
        <f t="shared" si="0"/>
        <v>24777</v>
      </c>
      <c r="F32">
        <f t="shared" si="0"/>
        <v>26988</v>
      </c>
      <c r="G32">
        <f t="shared" si="0"/>
        <v>9021</v>
      </c>
      <c r="H32">
        <f t="shared" si="0"/>
        <v>12338</v>
      </c>
      <c r="I32">
        <f t="shared" ref="I32" si="1">SUM(I17:I21)</f>
        <v>16979</v>
      </c>
      <c r="J32">
        <f t="shared" si="0"/>
        <v>13427</v>
      </c>
      <c r="K32">
        <f t="shared" si="0"/>
        <v>13114</v>
      </c>
      <c r="L32">
        <f t="shared" si="0"/>
        <v>6717</v>
      </c>
      <c r="M32">
        <f t="shared" si="0"/>
        <v>9849</v>
      </c>
      <c r="N32">
        <f t="shared" ref="N32:AR32" si="2">SUM(N17:N21)</f>
        <v>9644</v>
      </c>
      <c r="O32">
        <f t="shared" si="2"/>
        <v>4079</v>
      </c>
      <c r="P32">
        <f t="shared" si="2"/>
        <v>8362</v>
      </c>
      <c r="Q32">
        <f t="shared" si="2"/>
        <v>29680</v>
      </c>
      <c r="R32">
        <f t="shared" si="2"/>
        <v>22085</v>
      </c>
      <c r="S32">
        <f t="shared" si="2"/>
        <v>6425</v>
      </c>
      <c r="T32">
        <f t="shared" si="2"/>
        <v>4869</v>
      </c>
      <c r="U32">
        <f t="shared" si="2"/>
        <v>8766</v>
      </c>
      <c r="V32">
        <f t="shared" si="2"/>
        <v>6521</v>
      </c>
      <c r="W32">
        <f t="shared" si="2"/>
        <v>11560</v>
      </c>
      <c r="X32">
        <f t="shared" si="2"/>
        <v>16790</v>
      </c>
      <c r="Y32">
        <f t="shared" si="2"/>
        <v>2301</v>
      </c>
      <c r="Z32">
        <f t="shared" si="2"/>
        <v>5790</v>
      </c>
      <c r="AA32">
        <f t="shared" si="2"/>
        <v>28057</v>
      </c>
      <c r="AB32">
        <f t="shared" si="2"/>
        <v>2322</v>
      </c>
      <c r="AC32">
        <f t="shared" si="2"/>
        <v>447</v>
      </c>
      <c r="AD32">
        <f t="shared" si="2"/>
        <v>699</v>
      </c>
      <c r="AE32">
        <f t="shared" si="2"/>
        <v>7518</v>
      </c>
      <c r="AF32">
        <f t="shared" si="2"/>
        <v>1168</v>
      </c>
      <c r="AG32">
        <f t="shared" si="2"/>
        <v>3453</v>
      </c>
      <c r="AH32">
        <f t="shared" si="2"/>
        <v>4642</v>
      </c>
      <c r="AI32">
        <f t="shared" si="2"/>
        <v>4040</v>
      </c>
      <c r="AJ32">
        <f t="shared" si="2"/>
        <v>1706</v>
      </c>
      <c r="AK32">
        <f t="shared" si="2"/>
        <v>1673</v>
      </c>
      <c r="AL32">
        <f t="shared" si="2"/>
        <v>11097</v>
      </c>
      <c r="AM32">
        <f t="shared" si="2"/>
        <v>1304</v>
      </c>
      <c r="AN32">
        <f t="shared" si="2"/>
        <v>6243</v>
      </c>
      <c r="AO32">
        <f t="shared" si="2"/>
        <v>4734</v>
      </c>
      <c r="AP32">
        <f t="shared" si="2"/>
        <v>10397</v>
      </c>
      <c r="AQ32">
        <f t="shared" si="2"/>
        <v>23354</v>
      </c>
      <c r="AR32">
        <f t="shared" si="2"/>
        <v>14247</v>
      </c>
      <c r="AS32">
        <f t="shared" ref="AS32:AY32" si="3">SUM(AS17:AS21)</f>
        <v>1051</v>
      </c>
      <c r="AT32">
        <f t="shared" si="3"/>
        <v>36826</v>
      </c>
      <c r="AU32">
        <f t="shared" si="3"/>
        <v>28590</v>
      </c>
      <c r="AV32">
        <f t="shared" si="3"/>
        <v>15</v>
      </c>
      <c r="AW32">
        <f t="shared" si="3"/>
        <v>2</v>
      </c>
      <c r="AX32">
        <f t="shared" si="3"/>
        <v>2731</v>
      </c>
      <c r="AY32">
        <f t="shared" si="3"/>
        <v>5488</v>
      </c>
      <c r="AZ32">
        <f t="shared" ref="AZ32" si="4">SUM(AZ17:AZ21)</f>
        <v>14939</v>
      </c>
    </row>
    <row r="33" spans="1:52">
      <c r="A33" t="s">
        <v>34</v>
      </c>
      <c r="C33">
        <f>SUM(C11:C16)</f>
        <v>44349</v>
      </c>
      <c r="D33">
        <f t="shared" ref="D33:M33" si="5">SUM(D11:D16)</f>
        <v>22687</v>
      </c>
      <c r="E33">
        <f t="shared" si="5"/>
        <v>20554</v>
      </c>
      <c r="F33">
        <f t="shared" si="5"/>
        <v>23795</v>
      </c>
      <c r="G33">
        <f t="shared" si="5"/>
        <v>7891</v>
      </c>
      <c r="H33">
        <f t="shared" si="5"/>
        <v>9996</v>
      </c>
      <c r="I33">
        <f t="shared" ref="I33" si="6">SUM(I11:I16)</f>
        <v>14942</v>
      </c>
      <c r="J33">
        <f t="shared" si="5"/>
        <v>11520</v>
      </c>
      <c r="K33">
        <f t="shared" si="5"/>
        <v>10356</v>
      </c>
      <c r="L33">
        <f t="shared" si="5"/>
        <v>5813</v>
      </c>
      <c r="M33">
        <f t="shared" si="5"/>
        <v>8215</v>
      </c>
      <c r="N33">
        <f t="shared" ref="N33:AR33" si="7">SUM(N11:N16)</f>
        <v>8390</v>
      </c>
      <c r="O33">
        <f t="shared" si="7"/>
        <v>3688</v>
      </c>
      <c r="P33">
        <f t="shared" si="7"/>
        <v>7887</v>
      </c>
      <c r="Q33">
        <f t="shared" si="7"/>
        <v>24384</v>
      </c>
      <c r="R33">
        <f t="shared" si="7"/>
        <v>19965</v>
      </c>
      <c r="S33">
        <f t="shared" si="7"/>
        <v>4984</v>
      </c>
      <c r="T33">
        <f t="shared" si="7"/>
        <v>4189</v>
      </c>
      <c r="U33">
        <f t="shared" si="7"/>
        <v>4940</v>
      </c>
      <c r="V33">
        <f t="shared" si="7"/>
        <v>5503</v>
      </c>
      <c r="W33">
        <f t="shared" si="7"/>
        <v>10646</v>
      </c>
      <c r="X33">
        <f t="shared" si="7"/>
        <v>15738</v>
      </c>
      <c r="Y33">
        <f t="shared" si="7"/>
        <v>2406</v>
      </c>
      <c r="Z33">
        <f t="shared" si="7"/>
        <v>5088</v>
      </c>
      <c r="AA33">
        <f t="shared" si="7"/>
        <v>26288</v>
      </c>
      <c r="AB33">
        <f t="shared" si="7"/>
        <v>1707</v>
      </c>
      <c r="AC33">
        <f t="shared" si="7"/>
        <v>291</v>
      </c>
      <c r="AD33">
        <f t="shared" si="7"/>
        <v>517</v>
      </c>
      <c r="AE33">
        <f t="shared" si="7"/>
        <v>6231</v>
      </c>
      <c r="AF33">
        <f t="shared" si="7"/>
        <v>704</v>
      </c>
      <c r="AG33">
        <f t="shared" si="7"/>
        <v>2873</v>
      </c>
      <c r="AH33">
        <f t="shared" si="7"/>
        <v>2928</v>
      </c>
      <c r="AI33">
        <f t="shared" si="7"/>
        <v>5528</v>
      </c>
      <c r="AJ33">
        <f t="shared" si="7"/>
        <v>1815</v>
      </c>
      <c r="AK33">
        <f t="shared" si="7"/>
        <v>1202</v>
      </c>
      <c r="AL33">
        <f t="shared" si="7"/>
        <v>8686</v>
      </c>
      <c r="AM33">
        <f t="shared" si="7"/>
        <v>653</v>
      </c>
      <c r="AN33">
        <f t="shared" si="7"/>
        <v>5522</v>
      </c>
      <c r="AO33">
        <f t="shared" si="7"/>
        <v>5184</v>
      </c>
      <c r="AP33">
        <f t="shared" si="7"/>
        <v>7037</v>
      </c>
      <c r="AQ33">
        <f t="shared" si="7"/>
        <v>25810</v>
      </c>
      <c r="AR33">
        <f t="shared" si="7"/>
        <v>7926</v>
      </c>
      <c r="AS33">
        <f t="shared" ref="AS33:AY33" si="8">SUM(AS11:AS16)</f>
        <v>1559</v>
      </c>
      <c r="AT33">
        <f t="shared" si="8"/>
        <v>31184</v>
      </c>
      <c r="AU33">
        <f t="shared" si="8"/>
        <v>24870</v>
      </c>
      <c r="AV33">
        <f t="shared" si="8"/>
        <v>15</v>
      </c>
      <c r="AW33">
        <f t="shared" si="8"/>
        <v>0</v>
      </c>
      <c r="AX33">
        <f t="shared" si="8"/>
        <v>2184</v>
      </c>
      <c r="AY33">
        <f t="shared" si="8"/>
        <v>4115</v>
      </c>
      <c r="AZ33">
        <f t="shared" ref="AZ33" si="9">SUM(AZ11:AZ16)</f>
        <v>13165</v>
      </c>
    </row>
    <row r="34" spans="1:52">
      <c r="A34" t="s">
        <v>42</v>
      </c>
      <c r="C34">
        <f>SUM(C22:C24)</f>
        <v>29377</v>
      </c>
      <c r="D34">
        <f t="shared" ref="D34:M34" si="10">SUM(D22:D24)</f>
        <v>14032</v>
      </c>
      <c r="E34">
        <f t="shared" si="10"/>
        <v>13444</v>
      </c>
      <c r="F34">
        <f t="shared" si="10"/>
        <v>15933</v>
      </c>
      <c r="G34">
        <f t="shared" si="10"/>
        <v>5167</v>
      </c>
      <c r="H34">
        <f t="shared" si="10"/>
        <v>6541</v>
      </c>
      <c r="I34">
        <f t="shared" ref="I34" si="11">SUM(I22:I24)</f>
        <v>9418</v>
      </c>
      <c r="J34">
        <f t="shared" si="10"/>
        <v>8251</v>
      </c>
      <c r="K34">
        <f t="shared" si="10"/>
        <v>7738</v>
      </c>
      <c r="L34">
        <f t="shared" si="10"/>
        <v>3860</v>
      </c>
      <c r="M34">
        <f t="shared" si="10"/>
        <v>5451</v>
      </c>
      <c r="N34">
        <f t="shared" ref="N34:AR34" si="12">SUM(N22:N24)</f>
        <v>5555</v>
      </c>
      <c r="O34">
        <f t="shared" si="12"/>
        <v>2303</v>
      </c>
      <c r="P34">
        <f t="shared" si="12"/>
        <v>4470</v>
      </c>
      <c r="Q34">
        <f t="shared" si="12"/>
        <v>17049</v>
      </c>
      <c r="R34">
        <f t="shared" si="12"/>
        <v>12328</v>
      </c>
      <c r="S34">
        <f t="shared" si="12"/>
        <v>2820</v>
      </c>
      <c r="T34">
        <f t="shared" si="12"/>
        <v>3445</v>
      </c>
      <c r="U34">
        <f t="shared" si="12"/>
        <v>3903</v>
      </c>
      <c r="V34">
        <f t="shared" si="12"/>
        <v>3538</v>
      </c>
      <c r="W34">
        <f t="shared" si="12"/>
        <v>6956</v>
      </c>
      <c r="X34">
        <f t="shared" si="12"/>
        <v>10884</v>
      </c>
      <c r="Y34">
        <f t="shared" si="12"/>
        <v>1286</v>
      </c>
      <c r="Z34">
        <f t="shared" si="12"/>
        <v>2796</v>
      </c>
      <c r="AA34">
        <f t="shared" si="12"/>
        <v>16838</v>
      </c>
      <c r="AB34">
        <f t="shared" si="12"/>
        <v>1813</v>
      </c>
      <c r="AC34">
        <f t="shared" si="12"/>
        <v>217</v>
      </c>
      <c r="AD34">
        <f t="shared" si="12"/>
        <v>264</v>
      </c>
      <c r="AE34">
        <f t="shared" si="12"/>
        <v>3962</v>
      </c>
      <c r="AF34">
        <f t="shared" si="12"/>
        <v>484</v>
      </c>
      <c r="AG34">
        <f t="shared" si="12"/>
        <v>1941</v>
      </c>
      <c r="AH34">
        <f t="shared" si="12"/>
        <v>2271</v>
      </c>
      <c r="AI34">
        <f t="shared" si="12"/>
        <v>3223</v>
      </c>
      <c r="AJ34">
        <f t="shared" si="12"/>
        <v>1201</v>
      </c>
      <c r="AK34">
        <f t="shared" si="12"/>
        <v>953</v>
      </c>
      <c r="AL34">
        <f t="shared" si="12"/>
        <v>6552</v>
      </c>
      <c r="AM34">
        <f t="shared" si="12"/>
        <v>479</v>
      </c>
      <c r="AN34">
        <f t="shared" si="12"/>
        <v>3367</v>
      </c>
      <c r="AO34">
        <f t="shared" si="12"/>
        <v>2371</v>
      </c>
      <c r="AP34">
        <f t="shared" si="12"/>
        <v>5095</v>
      </c>
      <c r="AQ34">
        <f t="shared" si="12"/>
        <v>15197</v>
      </c>
      <c r="AR34">
        <f t="shared" si="12"/>
        <v>7304</v>
      </c>
      <c r="AS34">
        <f t="shared" ref="AS34:AY34" si="13">SUM(AS22:AS24)</f>
        <v>516</v>
      </c>
      <c r="AT34">
        <f t="shared" si="13"/>
        <v>20718</v>
      </c>
      <c r="AU34">
        <f t="shared" si="13"/>
        <v>16884</v>
      </c>
      <c r="AV34">
        <f t="shared" si="13"/>
        <v>8</v>
      </c>
      <c r="AW34">
        <f t="shared" si="13"/>
        <v>0</v>
      </c>
      <c r="AX34">
        <f t="shared" si="13"/>
        <v>1539</v>
      </c>
      <c r="AY34">
        <f t="shared" si="13"/>
        <v>2287</v>
      </c>
      <c r="AZ34">
        <f t="shared" ref="AZ34" si="14">SUM(AZ22:AZ24)</f>
        <v>8659</v>
      </c>
    </row>
    <row r="35" spans="1:52">
      <c r="A35" t="s">
        <v>46</v>
      </c>
      <c r="C35">
        <f>SUM(C25:C28)</f>
        <v>18254</v>
      </c>
      <c r="D35">
        <f t="shared" ref="D35:M35" si="15">SUM(D25:D28)</f>
        <v>9293</v>
      </c>
      <c r="E35">
        <f t="shared" si="15"/>
        <v>8836</v>
      </c>
      <c r="F35">
        <f t="shared" si="15"/>
        <v>9418</v>
      </c>
      <c r="G35">
        <f t="shared" si="15"/>
        <v>3373</v>
      </c>
      <c r="H35">
        <f t="shared" si="15"/>
        <v>4160</v>
      </c>
      <c r="I35">
        <f t="shared" ref="I35" si="16">SUM(I25:I28)</f>
        <v>5777</v>
      </c>
      <c r="J35">
        <f t="shared" si="15"/>
        <v>4944</v>
      </c>
      <c r="K35">
        <f t="shared" si="15"/>
        <v>4622</v>
      </c>
      <c r="L35">
        <f t="shared" si="15"/>
        <v>2413</v>
      </c>
      <c r="M35">
        <f t="shared" si="15"/>
        <v>3297</v>
      </c>
      <c r="N35">
        <f t="shared" ref="N35:AR35" si="17">SUM(N25:N28)</f>
        <v>3528</v>
      </c>
      <c r="O35">
        <f t="shared" si="17"/>
        <v>1494</v>
      </c>
      <c r="P35">
        <f t="shared" si="17"/>
        <v>2900</v>
      </c>
      <c r="Q35">
        <f t="shared" si="17"/>
        <v>10332</v>
      </c>
      <c r="R35">
        <f t="shared" si="17"/>
        <v>7922</v>
      </c>
      <c r="S35">
        <f t="shared" si="17"/>
        <v>2522</v>
      </c>
      <c r="T35">
        <f t="shared" si="17"/>
        <v>1799</v>
      </c>
      <c r="U35">
        <f t="shared" si="17"/>
        <v>1929</v>
      </c>
      <c r="V35">
        <f t="shared" si="17"/>
        <v>1915</v>
      </c>
      <c r="W35">
        <f t="shared" si="17"/>
        <v>4148</v>
      </c>
      <c r="X35">
        <f t="shared" si="17"/>
        <v>7012</v>
      </c>
      <c r="Y35">
        <f t="shared" si="17"/>
        <v>962</v>
      </c>
      <c r="Z35">
        <f t="shared" si="17"/>
        <v>2271</v>
      </c>
      <c r="AA35">
        <f t="shared" si="17"/>
        <v>11442</v>
      </c>
      <c r="AB35">
        <f t="shared" si="17"/>
        <v>1156</v>
      </c>
      <c r="AC35">
        <f t="shared" si="17"/>
        <v>104</v>
      </c>
      <c r="AD35">
        <f t="shared" si="17"/>
        <v>124</v>
      </c>
      <c r="AE35">
        <f t="shared" si="17"/>
        <v>2331</v>
      </c>
      <c r="AF35">
        <f t="shared" si="17"/>
        <v>270</v>
      </c>
      <c r="AG35">
        <f t="shared" si="17"/>
        <v>1145</v>
      </c>
      <c r="AH35">
        <f t="shared" si="17"/>
        <v>1241</v>
      </c>
      <c r="AI35">
        <f t="shared" si="17"/>
        <v>2541</v>
      </c>
      <c r="AJ35">
        <f t="shared" si="17"/>
        <v>633</v>
      </c>
      <c r="AK35">
        <f t="shared" si="17"/>
        <v>678</v>
      </c>
      <c r="AL35">
        <f t="shared" si="17"/>
        <v>3827</v>
      </c>
      <c r="AM35">
        <f t="shared" si="17"/>
        <v>309</v>
      </c>
      <c r="AN35">
        <f t="shared" si="17"/>
        <v>1907</v>
      </c>
      <c r="AO35">
        <f t="shared" si="17"/>
        <v>1723</v>
      </c>
      <c r="AP35">
        <f t="shared" si="17"/>
        <v>3704</v>
      </c>
      <c r="AQ35">
        <f t="shared" si="17"/>
        <v>9799</v>
      </c>
      <c r="AR35">
        <f t="shared" si="17"/>
        <v>3438</v>
      </c>
      <c r="AS35">
        <f t="shared" ref="AS35:AY35" si="18">SUM(AS25:AS28)</f>
        <v>340</v>
      </c>
      <c r="AT35">
        <f t="shared" si="18"/>
        <v>13164</v>
      </c>
      <c r="AU35">
        <f t="shared" si="18"/>
        <v>9891</v>
      </c>
      <c r="AV35">
        <f t="shared" si="18"/>
        <v>2</v>
      </c>
      <c r="AW35">
        <f t="shared" si="18"/>
        <v>1</v>
      </c>
      <c r="AX35">
        <f t="shared" si="18"/>
        <v>1172</v>
      </c>
      <c r="AY35">
        <f t="shared" si="18"/>
        <v>2098</v>
      </c>
      <c r="AZ35">
        <f t="shared" ref="AZ35" si="19">SUM(AZ25:AZ28)</f>
        <v>5090</v>
      </c>
    </row>
    <row r="36" spans="1:52">
      <c r="A36" t="s">
        <v>24</v>
      </c>
      <c r="C36">
        <f>SUM(C2:C10)</f>
        <v>102504</v>
      </c>
      <c r="D36">
        <f t="shared" ref="D36:M36" si="20">SUM(D2:D10)</f>
        <v>54208</v>
      </c>
      <c r="E36">
        <f t="shared" si="20"/>
        <v>49542</v>
      </c>
      <c r="F36">
        <f t="shared" si="20"/>
        <v>52962</v>
      </c>
      <c r="G36">
        <f t="shared" si="20"/>
        <v>19121</v>
      </c>
      <c r="H36">
        <f t="shared" si="20"/>
        <v>24794</v>
      </c>
      <c r="I36">
        <f t="shared" ref="I36" si="21">SUM(I2:I10)</f>
        <v>33706</v>
      </c>
      <c r="J36">
        <f t="shared" si="20"/>
        <v>24883</v>
      </c>
      <c r="K36">
        <f t="shared" si="20"/>
        <v>24963</v>
      </c>
      <c r="L36">
        <f t="shared" si="20"/>
        <v>13236</v>
      </c>
      <c r="M36">
        <f t="shared" si="20"/>
        <v>18819</v>
      </c>
      <c r="N36">
        <f t="shared" ref="N36:AR36" si="22">SUM(N2:N10)</f>
        <v>18864</v>
      </c>
      <c r="O36">
        <f t="shared" si="22"/>
        <v>8309</v>
      </c>
      <c r="P36">
        <f t="shared" si="22"/>
        <v>18313</v>
      </c>
      <c r="Q36">
        <f t="shared" si="22"/>
        <v>57018</v>
      </c>
      <c r="R36">
        <f t="shared" si="22"/>
        <v>45486</v>
      </c>
      <c r="S36">
        <f t="shared" si="22"/>
        <v>15511</v>
      </c>
      <c r="T36">
        <f t="shared" si="22"/>
        <v>8999</v>
      </c>
      <c r="U36">
        <f t="shared" si="22"/>
        <v>13945</v>
      </c>
      <c r="V36">
        <f t="shared" si="22"/>
        <v>12215</v>
      </c>
      <c r="W36">
        <f t="shared" si="22"/>
        <v>24911</v>
      </c>
      <c r="X36">
        <f t="shared" si="22"/>
        <v>35239</v>
      </c>
      <c r="Y36">
        <f t="shared" si="22"/>
        <v>4934</v>
      </c>
      <c r="Z36">
        <f t="shared" si="22"/>
        <v>11199</v>
      </c>
      <c r="AA36">
        <f t="shared" si="22"/>
        <v>58850</v>
      </c>
      <c r="AB36">
        <f t="shared" si="22"/>
        <v>3228</v>
      </c>
      <c r="AC36">
        <f t="shared" si="22"/>
        <v>624</v>
      </c>
      <c r="AD36">
        <f t="shared" si="22"/>
        <v>1243</v>
      </c>
      <c r="AE36">
        <f t="shared" si="22"/>
        <v>14435</v>
      </c>
      <c r="AF36">
        <f t="shared" si="22"/>
        <v>1795</v>
      </c>
      <c r="AG36">
        <f t="shared" si="22"/>
        <v>8207</v>
      </c>
      <c r="AH36">
        <f t="shared" si="22"/>
        <v>7817</v>
      </c>
      <c r="AI36">
        <f t="shared" si="22"/>
        <v>8842</v>
      </c>
      <c r="AJ36">
        <f t="shared" si="22"/>
        <v>4285</v>
      </c>
      <c r="AK36">
        <f t="shared" si="22"/>
        <v>2921</v>
      </c>
      <c r="AL36">
        <f t="shared" si="22"/>
        <v>23524</v>
      </c>
      <c r="AM36">
        <f t="shared" si="22"/>
        <v>1614</v>
      </c>
      <c r="AN36">
        <f t="shared" si="22"/>
        <v>11800</v>
      </c>
      <c r="AO36">
        <f t="shared" si="22"/>
        <v>11080</v>
      </c>
      <c r="AP36">
        <f t="shared" si="22"/>
        <v>21038</v>
      </c>
      <c r="AQ36">
        <f t="shared" si="22"/>
        <v>53856</v>
      </c>
      <c r="AR36">
        <f t="shared" si="22"/>
        <v>21414</v>
      </c>
      <c r="AS36">
        <f t="shared" ref="AS36:AY36" si="23">SUM(AS2:AS10)</f>
        <v>1977</v>
      </c>
      <c r="AT36">
        <f t="shared" si="23"/>
        <v>70953</v>
      </c>
      <c r="AU36">
        <f t="shared" si="23"/>
        <v>52267</v>
      </c>
      <c r="AV36">
        <f t="shared" si="23"/>
        <v>28</v>
      </c>
      <c r="AW36">
        <f t="shared" si="23"/>
        <v>7</v>
      </c>
      <c r="AX36">
        <f t="shared" si="23"/>
        <v>5609</v>
      </c>
      <c r="AY36">
        <f t="shared" si="23"/>
        <v>13042</v>
      </c>
      <c r="AZ36">
        <f t="shared" ref="AZ36" si="24">SUM(AZ2:AZ10)</f>
        <v>31551</v>
      </c>
    </row>
    <row r="38" spans="1:52">
      <c r="A38" t="s">
        <v>76</v>
      </c>
      <c r="C38">
        <f>SUM(C32:C36)</f>
        <v>246249</v>
      </c>
      <c r="D38">
        <f t="shared" ref="D38:M38" si="25">SUM(D32:D36)</f>
        <v>125923</v>
      </c>
      <c r="E38">
        <f t="shared" si="25"/>
        <v>117153</v>
      </c>
      <c r="F38">
        <f t="shared" si="25"/>
        <v>129096</v>
      </c>
      <c r="G38">
        <f t="shared" si="25"/>
        <v>44573</v>
      </c>
      <c r="H38">
        <f t="shared" si="25"/>
        <v>57829</v>
      </c>
      <c r="I38">
        <f t="shared" ref="I38" si="26">SUM(I32:I36)</f>
        <v>80822</v>
      </c>
      <c r="J38">
        <f t="shared" si="25"/>
        <v>63025</v>
      </c>
      <c r="K38">
        <f t="shared" si="25"/>
        <v>60793</v>
      </c>
      <c r="L38">
        <f t="shared" si="25"/>
        <v>32039</v>
      </c>
      <c r="M38">
        <f t="shared" si="25"/>
        <v>45631</v>
      </c>
      <c r="N38">
        <f t="shared" ref="N38:AR38" si="27">SUM(N32:N36)</f>
        <v>45981</v>
      </c>
      <c r="O38">
        <f t="shared" si="27"/>
        <v>19873</v>
      </c>
      <c r="P38">
        <f t="shared" si="27"/>
        <v>41932</v>
      </c>
      <c r="Q38">
        <f t="shared" si="27"/>
        <v>138463</v>
      </c>
      <c r="R38">
        <f t="shared" si="27"/>
        <v>107786</v>
      </c>
      <c r="S38">
        <f t="shared" si="27"/>
        <v>32262</v>
      </c>
      <c r="T38">
        <f t="shared" si="27"/>
        <v>23301</v>
      </c>
      <c r="U38">
        <f t="shared" si="27"/>
        <v>33483</v>
      </c>
      <c r="V38">
        <f t="shared" si="27"/>
        <v>29692</v>
      </c>
      <c r="W38">
        <f t="shared" si="27"/>
        <v>58221</v>
      </c>
      <c r="X38">
        <f t="shared" si="27"/>
        <v>85663</v>
      </c>
      <c r="Y38">
        <f t="shared" si="27"/>
        <v>11889</v>
      </c>
      <c r="Z38">
        <f t="shared" si="27"/>
        <v>27144</v>
      </c>
      <c r="AA38">
        <f t="shared" si="27"/>
        <v>141475</v>
      </c>
      <c r="AB38">
        <f t="shared" si="27"/>
        <v>10226</v>
      </c>
      <c r="AC38">
        <f t="shared" si="27"/>
        <v>1683</v>
      </c>
      <c r="AD38">
        <f t="shared" si="27"/>
        <v>2847</v>
      </c>
      <c r="AE38">
        <f t="shared" si="27"/>
        <v>34477</v>
      </c>
      <c r="AF38">
        <f t="shared" si="27"/>
        <v>4421</v>
      </c>
      <c r="AG38">
        <f t="shared" si="27"/>
        <v>17619</v>
      </c>
      <c r="AH38">
        <f t="shared" si="27"/>
        <v>18899</v>
      </c>
      <c r="AI38">
        <f t="shared" si="27"/>
        <v>24174</v>
      </c>
      <c r="AJ38">
        <f t="shared" si="27"/>
        <v>9640</v>
      </c>
      <c r="AK38">
        <f t="shared" si="27"/>
        <v>7427</v>
      </c>
      <c r="AL38">
        <f t="shared" si="27"/>
        <v>53686</v>
      </c>
      <c r="AM38">
        <f t="shared" si="27"/>
        <v>4359</v>
      </c>
      <c r="AN38">
        <f t="shared" si="27"/>
        <v>28839</v>
      </c>
      <c r="AO38">
        <f t="shared" si="27"/>
        <v>25092</v>
      </c>
      <c r="AP38">
        <f t="shared" si="27"/>
        <v>47271</v>
      </c>
      <c r="AQ38">
        <f t="shared" si="27"/>
        <v>128016</v>
      </c>
      <c r="AR38">
        <f t="shared" si="27"/>
        <v>54329</v>
      </c>
      <c r="AS38">
        <f t="shared" ref="AS38:AY38" si="28">SUM(AS32:AS36)</f>
        <v>5443</v>
      </c>
      <c r="AT38">
        <f t="shared" si="28"/>
        <v>172845</v>
      </c>
      <c r="AU38">
        <f t="shared" si="28"/>
        <v>132502</v>
      </c>
      <c r="AV38">
        <f t="shared" si="28"/>
        <v>68</v>
      </c>
      <c r="AW38">
        <f t="shared" si="28"/>
        <v>10</v>
      </c>
      <c r="AX38">
        <f t="shared" si="28"/>
        <v>13235</v>
      </c>
      <c r="AY38">
        <f t="shared" si="28"/>
        <v>27030</v>
      </c>
      <c r="AZ38">
        <f t="shared" ref="AZ38" si="29">SUM(AZ32:AZ36)</f>
        <v>73404</v>
      </c>
    </row>
    <row r="139" spans="1:2">
      <c r="A139" t="s">
        <v>14</v>
      </c>
      <c r="B139" t="s">
        <v>12</v>
      </c>
    </row>
  </sheetData>
  <conditionalFormatting sqref="D2:AR28">
    <cfRule type="cellIs" dxfId="21" priority="1" operator="lessThan">
      <formula>5</formula>
    </cfRule>
  </conditionalFormatting>
  <pageMargins left="0.78740157499999996" right="0.78740157499999996" top="0.984251969" bottom="0.984251969" header="0.4921259845" footer="0.4921259845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0">
    <tabColor indexed="47"/>
  </sheetPr>
  <dimension ref="A1:AZ139"/>
  <sheetViews>
    <sheetView workbookViewId="0">
      <selection activeCell="A16" sqref="A16:C16"/>
    </sheetView>
  </sheetViews>
  <sheetFormatPr baseColWidth="10" defaultRowHeight="13.2"/>
  <cols>
    <col min="1" max="1" width="27.21875" customWidth="1"/>
  </cols>
  <sheetData>
    <row r="1" spans="1:52" ht="14.4">
      <c r="A1" s="67" t="s">
        <v>77</v>
      </c>
      <c r="B1" s="2" t="s">
        <v>1</v>
      </c>
      <c r="C1" s="2" t="s">
        <v>106</v>
      </c>
      <c r="D1" s="2" t="s">
        <v>147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165</v>
      </c>
      <c r="J1" s="2" t="s">
        <v>111</v>
      </c>
      <c r="K1" s="2" t="s">
        <v>112</v>
      </c>
      <c r="L1" s="2" t="s">
        <v>113</v>
      </c>
      <c r="M1" s="2" t="s">
        <v>114</v>
      </c>
      <c r="N1" s="2" t="s">
        <v>115</v>
      </c>
      <c r="O1" s="2" t="s">
        <v>116</v>
      </c>
      <c r="P1" s="2" t="s">
        <v>117</v>
      </c>
      <c r="Q1" s="2" t="s">
        <v>118</v>
      </c>
      <c r="R1" s="2" t="s">
        <v>119</v>
      </c>
      <c r="S1" s="2" t="s">
        <v>120</v>
      </c>
      <c r="T1" s="2" t="s">
        <v>121</v>
      </c>
      <c r="U1" s="2" t="s">
        <v>122</v>
      </c>
      <c r="V1" s="2" t="s">
        <v>123</v>
      </c>
      <c r="W1" s="2" t="s">
        <v>124</v>
      </c>
      <c r="X1" s="2" t="s">
        <v>125</v>
      </c>
      <c r="Y1" s="2" t="s">
        <v>126</v>
      </c>
      <c r="Z1" s="2" t="s">
        <v>127</v>
      </c>
      <c r="AA1" s="2" t="s">
        <v>128</v>
      </c>
      <c r="AB1" s="2" t="s">
        <v>129</v>
      </c>
      <c r="AC1" s="2" t="s">
        <v>130</v>
      </c>
      <c r="AD1" s="2" t="s">
        <v>131</v>
      </c>
      <c r="AE1" s="2" t="s">
        <v>132</v>
      </c>
      <c r="AF1" s="2" t="s">
        <v>133</v>
      </c>
      <c r="AG1" s="2" t="s">
        <v>134</v>
      </c>
      <c r="AH1" s="2" t="s">
        <v>135</v>
      </c>
      <c r="AI1" s="2" t="s">
        <v>136</v>
      </c>
      <c r="AJ1" s="2" t="s">
        <v>137</v>
      </c>
      <c r="AK1" s="2" t="s">
        <v>138</v>
      </c>
      <c r="AL1" s="2" t="s">
        <v>139</v>
      </c>
      <c r="AM1" s="2" t="s">
        <v>140</v>
      </c>
      <c r="AN1" s="2" t="s">
        <v>141</v>
      </c>
      <c r="AO1" s="2" t="s">
        <v>142</v>
      </c>
      <c r="AP1" s="2" t="s">
        <v>143</v>
      </c>
      <c r="AQ1" s="2" t="s">
        <v>144</v>
      </c>
      <c r="AR1" s="2" t="s">
        <v>145</v>
      </c>
      <c r="AS1" t="s">
        <v>146</v>
      </c>
      <c r="AT1" s="65" t="s">
        <v>166</v>
      </c>
      <c r="AU1" t="s">
        <v>167</v>
      </c>
      <c r="AV1" t="s">
        <v>168</v>
      </c>
      <c r="AW1" t="s">
        <v>169</v>
      </c>
      <c r="AX1" t="s">
        <v>170</v>
      </c>
      <c r="AY1" t="s">
        <v>1336</v>
      </c>
      <c r="AZ1" t="s">
        <v>171</v>
      </c>
    </row>
    <row r="2" spans="1:52">
      <c r="A2" t="s">
        <v>23</v>
      </c>
      <c r="B2">
        <v>28101</v>
      </c>
      <c r="C2">
        <v>3627</v>
      </c>
      <c r="D2">
        <v>2721</v>
      </c>
      <c r="E2">
        <v>1889</v>
      </c>
      <c r="F2">
        <v>1738</v>
      </c>
      <c r="G2">
        <v>197</v>
      </c>
      <c r="H2">
        <v>466</v>
      </c>
      <c r="I2">
        <v>1316</v>
      </c>
      <c r="J2">
        <v>1648</v>
      </c>
      <c r="K2">
        <v>642</v>
      </c>
      <c r="L2">
        <v>405</v>
      </c>
      <c r="M2">
        <v>623</v>
      </c>
      <c r="N2">
        <v>742</v>
      </c>
      <c r="O2">
        <v>354</v>
      </c>
      <c r="P2">
        <v>861</v>
      </c>
      <c r="Q2">
        <v>1670</v>
      </c>
      <c r="R2">
        <v>1957</v>
      </c>
      <c r="S2">
        <v>389</v>
      </c>
      <c r="T2">
        <v>3627</v>
      </c>
      <c r="U2">
        <v>310</v>
      </c>
      <c r="V2">
        <v>381</v>
      </c>
      <c r="W2">
        <v>790</v>
      </c>
      <c r="X2">
        <v>1404</v>
      </c>
      <c r="Y2">
        <v>219</v>
      </c>
      <c r="Z2">
        <v>521</v>
      </c>
      <c r="AA2">
        <v>2387</v>
      </c>
      <c r="AB2">
        <v>130</v>
      </c>
      <c r="AC2">
        <v>37</v>
      </c>
      <c r="AD2">
        <v>28</v>
      </c>
      <c r="AE2">
        <v>434</v>
      </c>
      <c r="AF2">
        <v>64</v>
      </c>
      <c r="AG2">
        <v>230</v>
      </c>
      <c r="AH2">
        <v>255</v>
      </c>
      <c r="AI2">
        <v>194</v>
      </c>
      <c r="AJ2">
        <v>177</v>
      </c>
      <c r="AK2">
        <v>69</v>
      </c>
      <c r="AL2">
        <v>900</v>
      </c>
      <c r="AM2">
        <v>43</v>
      </c>
      <c r="AN2">
        <v>711</v>
      </c>
      <c r="AO2">
        <v>324</v>
      </c>
      <c r="AP2">
        <v>184</v>
      </c>
      <c r="AQ2">
        <v>2102</v>
      </c>
      <c r="AR2">
        <v>612</v>
      </c>
      <c r="AS2">
        <v>63</v>
      </c>
      <c r="AT2">
        <v>2042</v>
      </c>
      <c r="AU2">
        <v>1186</v>
      </c>
      <c r="AV2">
        <v>0</v>
      </c>
      <c r="AW2">
        <v>0</v>
      </c>
      <c r="AX2">
        <v>536</v>
      </c>
      <c r="AY2">
        <v>320</v>
      </c>
      <c r="AZ2">
        <v>1585</v>
      </c>
    </row>
    <row r="3" spans="1:52">
      <c r="A3" t="s">
        <v>25</v>
      </c>
      <c r="B3">
        <v>28102</v>
      </c>
      <c r="C3">
        <v>656</v>
      </c>
      <c r="D3">
        <v>424</v>
      </c>
      <c r="E3">
        <v>297</v>
      </c>
      <c r="F3">
        <v>359</v>
      </c>
      <c r="G3">
        <v>37</v>
      </c>
      <c r="H3">
        <v>65</v>
      </c>
      <c r="I3">
        <v>230</v>
      </c>
      <c r="J3">
        <v>324</v>
      </c>
      <c r="K3">
        <v>127</v>
      </c>
      <c r="L3">
        <v>101</v>
      </c>
      <c r="M3">
        <v>117</v>
      </c>
      <c r="N3">
        <v>116</v>
      </c>
      <c r="O3">
        <v>51</v>
      </c>
      <c r="P3">
        <v>144</v>
      </c>
      <c r="Q3">
        <v>345</v>
      </c>
      <c r="R3">
        <v>311</v>
      </c>
      <c r="S3">
        <v>37</v>
      </c>
      <c r="T3">
        <v>656</v>
      </c>
      <c r="U3">
        <v>33</v>
      </c>
      <c r="V3">
        <v>57</v>
      </c>
      <c r="W3">
        <v>149</v>
      </c>
      <c r="X3">
        <v>299</v>
      </c>
      <c r="Y3">
        <v>30</v>
      </c>
      <c r="Z3">
        <v>88</v>
      </c>
      <c r="AA3">
        <v>452</v>
      </c>
      <c r="AB3">
        <v>39</v>
      </c>
      <c r="AC3">
        <v>5</v>
      </c>
      <c r="AD3">
        <v>3</v>
      </c>
      <c r="AE3">
        <v>92</v>
      </c>
      <c r="AF3">
        <v>5</v>
      </c>
      <c r="AG3">
        <v>32</v>
      </c>
      <c r="AH3">
        <v>29</v>
      </c>
      <c r="AI3">
        <v>59</v>
      </c>
      <c r="AJ3">
        <v>45</v>
      </c>
      <c r="AK3">
        <v>8</v>
      </c>
      <c r="AL3">
        <v>155</v>
      </c>
      <c r="AM3">
        <v>1</v>
      </c>
      <c r="AN3">
        <v>121</v>
      </c>
      <c r="AO3">
        <v>61</v>
      </c>
      <c r="AP3">
        <v>44</v>
      </c>
      <c r="AQ3">
        <v>82</v>
      </c>
      <c r="AR3">
        <v>350</v>
      </c>
      <c r="AS3">
        <v>17</v>
      </c>
      <c r="AT3">
        <v>450</v>
      </c>
      <c r="AU3">
        <v>335</v>
      </c>
      <c r="AV3">
        <v>0</v>
      </c>
      <c r="AW3">
        <v>0</v>
      </c>
      <c r="AX3">
        <v>84</v>
      </c>
      <c r="AY3">
        <v>31</v>
      </c>
      <c r="AZ3">
        <v>206</v>
      </c>
    </row>
    <row r="4" spans="1:52">
      <c r="A4" t="s">
        <v>26</v>
      </c>
      <c r="B4">
        <v>28103</v>
      </c>
      <c r="C4">
        <v>790</v>
      </c>
      <c r="D4">
        <v>560</v>
      </c>
      <c r="E4">
        <v>349</v>
      </c>
      <c r="F4">
        <v>441</v>
      </c>
      <c r="G4">
        <v>37</v>
      </c>
      <c r="H4">
        <v>93</v>
      </c>
      <c r="I4">
        <v>244</v>
      </c>
      <c r="J4">
        <v>416</v>
      </c>
      <c r="K4">
        <v>122</v>
      </c>
      <c r="L4">
        <v>80</v>
      </c>
      <c r="M4">
        <v>130</v>
      </c>
      <c r="N4">
        <v>145</v>
      </c>
      <c r="O4">
        <v>88</v>
      </c>
      <c r="P4">
        <v>225</v>
      </c>
      <c r="Q4">
        <v>332</v>
      </c>
      <c r="R4">
        <v>458</v>
      </c>
      <c r="S4">
        <v>71</v>
      </c>
      <c r="T4">
        <v>790</v>
      </c>
      <c r="U4">
        <v>45</v>
      </c>
      <c r="V4">
        <v>66</v>
      </c>
      <c r="W4">
        <v>150</v>
      </c>
      <c r="X4">
        <v>366</v>
      </c>
      <c r="Y4">
        <v>30</v>
      </c>
      <c r="Z4">
        <v>132</v>
      </c>
      <c r="AA4">
        <v>565</v>
      </c>
      <c r="AB4">
        <v>42</v>
      </c>
      <c r="AC4">
        <v>4</v>
      </c>
      <c r="AD4">
        <v>2</v>
      </c>
      <c r="AE4">
        <v>98</v>
      </c>
      <c r="AF4">
        <v>6</v>
      </c>
      <c r="AG4">
        <v>26</v>
      </c>
      <c r="AH4">
        <v>55</v>
      </c>
      <c r="AI4">
        <v>65</v>
      </c>
      <c r="AJ4">
        <v>46</v>
      </c>
      <c r="AK4">
        <v>15</v>
      </c>
      <c r="AL4">
        <v>204</v>
      </c>
      <c r="AM4">
        <v>2</v>
      </c>
      <c r="AN4">
        <v>159</v>
      </c>
      <c r="AO4">
        <v>61</v>
      </c>
      <c r="AP4">
        <v>43</v>
      </c>
      <c r="AQ4">
        <v>341</v>
      </c>
      <c r="AR4">
        <v>212</v>
      </c>
      <c r="AS4">
        <v>23</v>
      </c>
      <c r="AT4">
        <v>503</v>
      </c>
      <c r="AU4">
        <v>314</v>
      </c>
      <c r="AV4">
        <v>0</v>
      </c>
      <c r="AW4">
        <v>1</v>
      </c>
      <c r="AX4">
        <v>125</v>
      </c>
      <c r="AY4">
        <v>63</v>
      </c>
      <c r="AZ4">
        <v>287</v>
      </c>
    </row>
    <row r="5" spans="1:52">
      <c r="A5" t="s">
        <v>27</v>
      </c>
      <c r="B5">
        <v>28104</v>
      </c>
      <c r="C5">
        <v>251</v>
      </c>
      <c r="D5">
        <v>182</v>
      </c>
      <c r="E5">
        <v>118</v>
      </c>
      <c r="F5">
        <v>133</v>
      </c>
      <c r="G5">
        <v>15</v>
      </c>
      <c r="H5">
        <v>25</v>
      </c>
      <c r="I5">
        <v>88</v>
      </c>
      <c r="J5">
        <v>123</v>
      </c>
      <c r="K5">
        <v>38</v>
      </c>
      <c r="L5">
        <v>24</v>
      </c>
      <c r="M5">
        <v>43</v>
      </c>
      <c r="N5">
        <v>60</v>
      </c>
      <c r="O5">
        <v>20</v>
      </c>
      <c r="P5">
        <v>66</v>
      </c>
      <c r="Q5">
        <v>105</v>
      </c>
      <c r="R5">
        <v>146</v>
      </c>
      <c r="S5">
        <v>22</v>
      </c>
      <c r="T5">
        <v>251</v>
      </c>
      <c r="U5">
        <v>8</v>
      </c>
      <c r="V5">
        <v>21</v>
      </c>
      <c r="W5">
        <v>47</v>
      </c>
      <c r="X5">
        <v>118</v>
      </c>
      <c r="Y5">
        <v>14</v>
      </c>
      <c r="Z5">
        <v>43</v>
      </c>
      <c r="AA5">
        <v>189</v>
      </c>
      <c r="AB5">
        <v>20</v>
      </c>
      <c r="AC5">
        <v>2</v>
      </c>
      <c r="AD5">
        <v>1</v>
      </c>
      <c r="AE5">
        <v>27</v>
      </c>
      <c r="AF5">
        <v>2</v>
      </c>
      <c r="AG5">
        <v>7</v>
      </c>
      <c r="AH5">
        <v>9</v>
      </c>
      <c r="AI5">
        <v>31</v>
      </c>
      <c r="AJ5">
        <v>17</v>
      </c>
      <c r="AK5">
        <v>3</v>
      </c>
      <c r="AL5">
        <v>61</v>
      </c>
      <c r="AM5">
        <v>0</v>
      </c>
      <c r="AN5">
        <v>48</v>
      </c>
      <c r="AO5">
        <v>22</v>
      </c>
      <c r="AP5">
        <v>10</v>
      </c>
      <c r="AQ5">
        <v>88</v>
      </c>
      <c r="AR5">
        <v>64</v>
      </c>
      <c r="AS5">
        <v>10</v>
      </c>
      <c r="AT5">
        <v>157</v>
      </c>
      <c r="AU5">
        <v>95</v>
      </c>
      <c r="AV5">
        <v>0</v>
      </c>
      <c r="AW5">
        <v>0</v>
      </c>
      <c r="AX5">
        <v>43</v>
      </c>
      <c r="AY5">
        <v>19</v>
      </c>
      <c r="AZ5">
        <v>94</v>
      </c>
    </row>
    <row r="6" spans="1:52">
      <c r="A6" t="s">
        <v>28</v>
      </c>
      <c r="B6">
        <v>28105</v>
      </c>
      <c r="C6">
        <v>355</v>
      </c>
      <c r="D6">
        <v>226</v>
      </c>
      <c r="E6">
        <v>165</v>
      </c>
      <c r="F6">
        <v>190</v>
      </c>
      <c r="G6">
        <v>17</v>
      </c>
      <c r="H6">
        <v>28</v>
      </c>
      <c r="I6">
        <v>117</v>
      </c>
      <c r="J6">
        <v>193</v>
      </c>
      <c r="K6">
        <v>58</v>
      </c>
      <c r="L6">
        <v>38</v>
      </c>
      <c r="M6">
        <v>62</v>
      </c>
      <c r="N6">
        <v>91</v>
      </c>
      <c r="O6">
        <v>28</v>
      </c>
      <c r="P6">
        <v>78</v>
      </c>
      <c r="Q6">
        <v>158</v>
      </c>
      <c r="R6">
        <v>197</v>
      </c>
      <c r="S6">
        <v>18</v>
      </c>
      <c r="T6">
        <v>355</v>
      </c>
      <c r="U6">
        <v>14</v>
      </c>
      <c r="V6">
        <v>25</v>
      </c>
      <c r="W6">
        <v>60</v>
      </c>
      <c r="X6">
        <v>170</v>
      </c>
      <c r="Y6">
        <v>25</v>
      </c>
      <c r="Z6">
        <v>61</v>
      </c>
      <c r="AA6">
        <v>270</v>
      </c>
      <c r="AB6">
        <v>30</v>
      </c>
      <c r="AC6">
        <v>3</v>
      </c>
      <c r="AD6">
        <v>2</v>
      </c>
      <c r="AE6">
        <v>48</v>
      </c>
      <c r="AF6">
        <v>2</v>
      </c>
      <c r="AG6">
        <v>18</v>
      </c>
      <c r="AH6">
        <v>16</v>
      </c>
      <c r="AI6">
        <v>35</v>
      </c>
      <c r="AJ6">
        <v>14</v>
      </c>
      <c r="AK6">
        <v>2</v>
      </c>
      <c r="AL6">
        <v>88</v>
      </c>
      <c r="AM6">
        <v>1</v>
      </c>
      <c r="AN6">
        <v>57</v>
      </c>
      <c r="AO6">
        <v>39</v>
      </c>
      <c r="AP6">
        <v>17</v>
      </c>
      <c r="AQ6">
        <v>131</v>
      </c>
      <c r="AR6">
        <v>118</v>
      </c>
      <c r="AS6">
        <v>3</v>
      </c>
      <c r="AT6">
        <v>239</v>
      </c>
      <c r="AU6">
        <v>168</v>
      </c>
      <c r="AV6">
        <v>0</v>
      </c>
      <c r="AW6">
        <v>0</v>
      </c>
      <c r="AX6">
        <v>58</v>
      </c>
      <c r="AY6">
        <v>13</v>
      </c>
      <c r="AZ6">
        <v>116</v>
      </c>
    </row>
    <row r="7" spans="1:52">
      <c r="A7" t="s">
        <v>29</v>
      </c>
      <c r="B7">
        <v>28106</v>
      </c>
      <c r="C7">
        <v>1928</v>
      </c>
      <c r="D7">
        <v>1410</v>
      </c>
      <c r="E7">
        <v>965</v>
      </c>
      <c r="F7">
        <v>963</v>
      </c>
      <c r="G7">
        <v>116</v>
      </c>
      <c r="H7">
        <v>229</v>
      </c>
      <c r="I7">
        <v>621</v>
      </c>
      <c r="J7">
        <v>962</v>
      </c>
      <c r="K7">
        <v>292</v>
      </c>
      <c r="L7">
        <v>200</v>
      </c>
      <c r="M7">
        <v>356</v>
      </c>
      <c r="N7">
        <v>401</v>
      </c>
      <c r="O7">
        <v>198</v>
      </c>
      <c r="P7">
        <v>481</v>
      </c>
      <c r="Q7">
        <v>848</v>
      </c>
      <c r="R7">
        <v>1080</v>
      </c>
      <c r="S7">
        <v>200</v>
      </c>
      <c r="T7">
        <v>1928</v>
      </c>
      <c r="U7">
        <v>129</v>
      </c>
      <c r="V7">
        <v>178</v>
      </c>
      <c r="W7">
        <v>389</v>
      </c>
      <c r="X7">
        <v>911</v>
      </c>
      <c r="Y7">
        <v>87</v>
      </c>
      <c r="Z7">
        <v>233</v>
      </c>
      <c r="AA7">
        <v>1337</v>
      </c>
      <c r="AB7">
        <v>80</v>
      </c>
      <c r="AC7">
        <v>11</v>
      </c>
      <c r="AD7">
        <v>8</v>
      </c>
      <c r="AE7">
        <v>205</v>
      </c>
      <c r="AF7">
        <v>25</v>
      </c>
      <c r="AG7">
        <v>93</v>
      </c>
      <c r="AH7">
        <v>127</v>
      </c>
      <c r="AI7">
        <v>102</v>
      </c>
      <c r="AJ7">
        <v>113</v>
      </c>
      <c r="AK7">
        <v>54</v>
      </c>
      <c r="AL7">
        <v>522</v>
      </c>
      <c r="AM7">
        <v>14</v>
      </c>
      <c r="AN7">
        <v>320</v>
      </c>
      <c r="AO7">
        <v>241</v>
      </c>
      <c r="AP7">
        <v>135</v>
      </c>
      <c r="AQ7">
        <v>939</v>
      </c>
      <c r="AR7">
        <v>484</v>
      </c>
      <c r="AS7">
        <v>38</v>
      </c>
      <c r="AT7">
        <v>1189</v>
      </c>
      <c r="AU7">
        <v>690</v>
      </c>
      <c r="AV7">
        <v>1</v>
      </c>
      <c r="AW7">
        <v>0</v>
      </c>
      <c r="AX7">
        <v>328</v>
      </c>
      <c r="AY7">
        <v>170</v>
      </c>
      <c r="AZ7">
        <v>739</v>
      </c>
    </row>
    <row r="8" spans="1:52">
      <c r="A8" t="s">
        <v>30</v>
      </c>
      <c r="B8">
        <v>28107</v>
      </c>
      <c r="C8">
        <v>418</v>
      </c>
      <c r="D8">
        <v>288</v>
      </c>
      <c r="E8">
        <v>196</v>
      </c>
      <c r="F8">
        <v>222</v>
      </c>
      <c r="G8">
        <v>32</v>
      </c>
      <c r="H8">
        <v>25</v>
      </c>
      <c r="I8">
        <v>142</v>
      </c>
      <c r="J8">
        <v>219</v>
      </c>
      <c r="K8">
        <v>53</v>
      </c>
      <c r="L8">
        <v>54</v>
      </c>
      <c r="M8">
        <v>76</v>
      </c>
      <c r="N8">
        <v>89</v>
      </c>
      <c r="O8">
        <v>50</v>
      </c>
      <c r="P8">
        <v>96</v>
      </c>
      <c r="Q8">
        <v>183</v>
      </c>
      <c r="R8">
        <v>235</v>
      </c>
      <c r="S8">
        <v>39</v>
      </c>
      <c r="T8">
        <v>418</v>
      </c>
      <c r="U8">
        <v>18</v>
      </c>
      <c r="V8">
        <v>40</v>
      </c>
      <c r="W8">
        <v>76</v>
      </c>
      <c r="X8">
        <v>203</v>
      </c>
      <c r="Y8">
        <v>23</v>
      </c>
      <c r="Z8">
        <v>58</v>
      </c>
      <c r="AA8">
        <v>315</v>
      </c>
      <c r="AB8">
        <v>26</v>
      </c>
      <c r="AC8">
        <v>4</v>
      </c>
      <c r="AD8">
        <v>0</v>
      </c>
      <c r="AE8">
        <v>45</v>
      </c>
      <c r="AF8">
        <v>5</v>
      </c>
      <c r="AG8">
        <v>12</v>
      </c>
      <c r="AH8">
        <v>26</v>
      </c>
      <c r="AI8">
        <v>15</v>
      </c>
      <c r="AJ8">
        <v>27</v>
      </c>
      <c r="AK8">
        <v>6</v>
      </c>
      <c r="AL8">
        <v>125</v>
      </c>
      <c r="AM8">
        <v>1</v>
      </c>
      <c r="AN8">
        <v>96</v>
      </c>
      <c r="AO8">
        <v>30</v>
      </c>
      <c r="AP8">
        <v>39</v>
      </c>
      <c r="AQ8">
        <v>175</v>
      </c>
      <c r="AR8">
        <v>96</v>
      </c>
      <c r="AS8">
        <v>14</v>
      </c>
      <c r="AT8">
        <v>289</v>
      </c>
      <c r="AU8">
        <v>184</v>
      </c>
      <c r="AV8">
        <v>0</v>
      </c>
      <c r="AW8">
        <v>0</v>
      </c>
      <c r="AX8">
        <v>79</v>
      </c>
      <c r="AY8">
        <v>26</v>
      </c>
      <c r="AZ8">
        <v>129</v>
      </c>
    </row>
    <row r="9" spans="1:52">
      <c r="A9" t="s">
        <v>31</v>
      </c>
      <c r="B9">
        <v>28108</v>
      </c>
      <c r="C9">
        <v>486</v>
      </c>
      <c r="D9">
        <v>349</v>
      </c>
      <c r="E9">
        <v>220</v>
      </c>
      <c r="F9">
        <v>266</v>
      </c>
      <c r="G9">
        <v>27</v>
      </c>
      <c r="H9">
        <v>56</v>
      </c>
      <c r="I9">
        <v>161</v>
      </c>
      <c r="J9">
        <v>242</v>
      </c>
      <c r="K9">
        <v>80</v>
      </c>
      <c r="L9">
        <v>58</v>
      </c>
      <c r="M9">
        <v>83</v>
      </c>
      <c r="N9">
        <v>105</v>
      </c>
      <c r="O9">
        <v>65</v>
      </c>
      <c r="P9">
        <v>95</v>
      </c>
      <c r="Q9">
        <v>221</v>
      </c>
      <c r="R9">
        <v>265</v>
      </c>
      <c r="S9">
        <v>31</v>
      </c>
      <c r="T9">
        <v>486</v>
      </c>
      <c r="U9">
        <v>20</v>
      </c>
      <c r="V9">
        <v>37</v>
      </c>
      <c r="W9">
        <v>102</v>
      </c>
      <c r="X9">
        <v>222</v>
      </c>
      <c r="Y9">
        <v>34</v>
      </c>
      <c r="Z9">
        <v>71</v>
      </c>
      <c r="AA9">
        <v>362</v>
      </c>
      <c r="AB9">
        <v>46</v>
      </c>
      <c r="AC9">
        <v>5</v>
      </c>
      <c r="AD9">
        <v>1</v>
      </c>
      <c r="AE9">
        <v>48</v>
      </c>
      <c r="AF9">
        <v>2</v>
      </c>
      <c r="AG9">
        <v>16</v>
      </c>
      <c r="AH9">
        <v>33</v>
      </c>
      <c r="AI9">
        <v>23</v>
      </c>
      <c r="AJ9">
        <v>26</v>
      </c>
      <c r="AK9">
        <v>11</v>
      </c>
      <c r="AL9">
        <v>112</v>
      </c>
      <c r="AM9">
        <v>1</v>
      </c>
      <c r="AN9">
        <v>101</v>
      </c>
      <c r="AO9">
        <v>61</v>
      </c>
      <c r="AP9">
        <v>13</v>
      </c>
      <c r="AQ9">
        <v>291</v>
      </c>
      <c r="AR9">
        <v>80</v>
      </c>
      <c r="AS9">
        <v>8</v>
      </c>
      <c r="AT9">
        <v>318</v>
      </c>
      <c r="AU9">
        <v>212</v>
      </c>
      <c r="AV9">
        <v>0</v>
      </c>
      <c r="AW9">
        <v>0</v>
      </c>
      <c r="AX9">
        <v>82</v>
      </c>
      <c r="AY9">
        <v>24</v>
      </c>
      <c r="AZ9">
        <v>168</v>
      </c>
    </row>
    <row r="10" spans="1:52">
      <c r="A10" t="s">
        <v>32</v>
      </c>
      <c r="B10">
        <v>28109</v>
      </c>
      <c r="C10">
        <v>488</v>
      </c>
      <c r="D10">
        <v>362</v>
      </c>
      <c r="E10">
        <v>234</v>
      </c>
      <c r="F10">
        <v>254</v>
      </c>
      <c r="G10">
        <v>27</v>
      </c>
      <c r="H10">
        <v>61</v>
      </c>
      <c r="I10">
        <v>153</v>
      </c>
      <c r="J10">
        <v>247</v>
      </c>
      <c r="K10">
        <v>78</v>
      </c>
      <c r="L10">
        <v>63</v>
      </c>
      <c r="M10">
        <v>93</v>
      </c>
      <c r="N10">
        <v>108</v>
      </c>
      <c r="O10">
        <v>42</v>
      </c>
      <c r="P10">
        <v>104</v>
      </c>
      <c r="Q10">
        <v>234</v>
      </c>
      <c r="R10">
        <v>254</v>
      </c>
      <c r="S10">
        <v>43</v>
      </c>
      <c r="T10">
        <v>488</v>
      </c>
      <c r="U10">
        <v>22</v>
      </c>
      <c r="V10">
        <v>50</v>
      </c>
      <c r="W10">
        <v>116</v>
      </c>
      <c r="X10">
        <v>196</v>
      </c>
      <c r="Y10">
        <v>24</v>
      </c>
      <c r="Z10">
        <v>80</v>
      </c>
      <c r="AA10">
        <v>338</v>
      </c>
      <c r="AB10">
        <v>29</v>
      </c>
      <c r="AC10">
        <v>3</v>
      </c>
      <c r="AD10">
        <v>1</v>
      </c>
      <c r="AE10">
        <v>51</v>
      </c>
      <c r="AF10">
        <v>4</v>
      </c>
      <c r="AG10">
        <v>19</v>
      </c>
      <c r="AH10">
        <v>31</v>
      </c>
      <c r="AI10">
        <v>54</v>
      </c>
      <c r="AJ10">
        <v>24</v>
      </c>
      <c r="AK10">
        <v>7</v>
      </c>
      <c r="AL10">
        <v>99</v>
      </c>
      <c r="AM10">
        <v>1</v>
      </c>
      <c r="AN10">
        <v>114</v>
      </c>
      <c r="AO10">
        <v>49</v>
      </c>
      <c r="AP10">
        <v>20</v>
      </c>
      <c r="AQ10">
        <v>286</v>
      </c>
      <c r="AR10">
        <v>88</v>
      </c>
      <c r="AS10">
        <v>19</v>
      </c>
      <c r="AT10">
        <v>299</v>
      </c>
      <c r="AU10">
        <v>186</v>
      </c>
      <c r="AV10">
        <v>0</v>
      </c>
      <c r="AW10">
        <v>0</v>
      </c>
      <c r="AX10">
        <v>73</v>
      </c>
      <c r="AY10">
        <v>40</v>
      </c>
      <c r="AZ10">
        <v>189</v>
      </c>
    </row>
    <row r="11" spans="1:52">
      <c r="A11" t="s">
        <v>33</v>
      </c>
      <c r="B11">
        <v>28110</v>
      </c>
      <c r="C11">
        <v>631</v>
      </c>
      <c r="D11">
        <v>443</v>
      </c>
      <c r="E11">
        <v>283</v>
      </c>
      <c r="F11">
        <v>348</v>
      </c>
      <c r="G11">
        <v>40</v>
      </c>
      <c r="H11">
        <v>65</v>
      </c>
      <c r="I11">
        <v>245</v>
      </c>
      <c r="J11">
        <v>281</v>
      </c>
      <c r="K11">
        <v>97</v>
      </c>
      <c r="L11">
        <v>86</v>
      </c>
      <c r="M11">
        <v>90</v>
      </c>
      <c r="N11">
        <v>127</v>
      </c>
      <c r="O11">
        <v>66</v>
      </c>
      <c r="P11">
        <v>165</v>
      </c>
      <c r="Q11">
        <v>273</v>
      </c>
      <c r="R11">
        <v>358</v>
      </c>
      <c r="S11">
        <v>49</v>
      </c>
      <c r="T11">
        <v>631</v>
      </c>
      <c r="U11">
        <v>37</v>
      </c>
      <c r="V11">
        <v>57</v>
      </c>
      <c r="W11">
        <v>130</v>
      </c>
      <c r="X11">
        <v>254</v>
      </c>
      <c r="Y11">
        <v>44</v>
      </c>
      <c r="Z11">
        <v>109</v>
      </c>
      <c r="AA11">
        <v>442</v>
      </c>
      <c r="AB11">
        <v>20</v>
      </c>
      <c r="AC11">
        <v>6</v>
      </c>
      <c r="AD11">
        <v>1</v>
      </c>
      <c r="AE11">
        <v>68</v>
      </c>
      <c r="AF11">
        <v>5</v>
      </c>
      <c r="AG11">
        <v>27</v>
      </c>
      <c r="AH11">
        <v>31</v>
      </c>
      <c r="AI11">
        <v>107</v>
      </c>
      <c r="AJ11">
        <v>17</v>
      </c>
      <c r="AK11">
        <v>9</v>
      </c>
      <c r="AL11">
        <v>147</v>
      </c>
      <c r="AM11">
        <v>2</v>
      </c>
      <c r="AN11">
        <v>109</v>
      </c>
      <c r="AO11">
        <v>78</v>
      </c>
      <c r="AP11">
        <v>11</v>
      </c>
      <c r="AQ11">
        <v>272</v>
      </c>
      <c r="AR11">
        <v>201</v>
      </c>
      <c r="AS11">
        <v>13</v>
      </c>
      <c r="AT11">
        <v>391</v>
      </c>
      <c r="AU11">
        <v>248</v>
      </c>
      <c r="AV11">
        <v>0</v>
      </c>
      <c r="AW11">
        <v>0</v>
      </c>
      <c r="AX11">
        <v>100</v>
      </c>
      <c r="AY11">
        <v>43</v>
      </c>
      <c r="AZ11">
        <v>240</v>
      </c>
    </row>
    <row r="12" spans="1:52">
      <c r="A12" t="s">
        <v>35</v>
      </c>
      <c r="B12">
        <v>28111</v>
      </c>
      <c r="C12">
        <v>1598</v>
      </c>
      <c r="D12">
        <v>1152</v>
      </c>
      <c r="E12">
        <v>773</v>
      </c>
      <c r="F12">
        <v>825</v>
      </c>
      <c r="G12">
        <v>80</v>
      </c>
      <c r="H12">
        <v>189</v>
      </c>
      <c r="I12">
        <v>579</v>
      </c>
      <c r="J12">
        <v>750</v>
      </c>
      <c r="K12">
        <v>274</v>
      </c>
      <c r="L12">
        <v>181</v>
      </c>
      <c r="M12">
        <v>284</v>
      </c>
      <c r="N12">
        <v>362</v>
      </c>
      <c r="O12">
        <v>158</v>
      </c>
      <c r="P12">
        <v>339</v>
      </c>
      <c r="Q12">
        <v>739</v>
      </c>
      <c r="R12">
        <v>859</v>
      </c>
      <c r="S12">
        <v>147</v>
      </c>
      <c r="T12">
        <v>1598</v>
      </c>
      <c r="U12">
        <v>101</v>
      </c>
      <c r="V12">
        <v>144</v>
      </c>
      <c r="W12">
        <v>307</v>
      </c>
      <c r="X12">
        <v>665</v>
      </c>
      <c r="Y12">
        <v>130</v>
      </c>
      <c r="Z12">
        <v>250</v>
      </c>
      <c r="AA12">
        <v>1137</v>
      </c>
      <c r="AB12">
        <v>86</v>
      </c>
      <c r="AC12">
        <v>13</v>
      </c>
      <c r="AD12">
        <v>10</v>
      </c>
      <c r="AE12">
        <v>184</v>
      </c>
      <c r="AF12">
        <v>28</v>
      </c>
      <c r="AG12">
        <v>78</v>
      </c>
      <c r="AH12">
        <v>97</v>
      </c>
      <c r="AI12">
        <v>176</v>
      </c>
      <c r="AJ12">
        <v>70</v>
      </c>
      <c r="AK12">
        <v>22</v>
      </c>
      <c r="AL12">
        <v>353</v>
      </c>
      <c r="AM12">
        <v>4</v>
      </c>
      <c r="AN12">
        <v>303</v>
      </c>
      <c r="AO12">
        <v>164</v>
      </c>
      <c r="AP12">
        <v>43</v>
      </c>
      <c r="AQ12">
        <v>755</v>
      </c>
      <c r="AR12">
        <v>498</v>
      </c>
      <c r="AS12">
        <v>68</v>
      </c>
      <c r="AT12">
        <v>968</v>
      </c>
      <c r="AU12">
        <v>608</v>
      </c>
      <c r="AV12">
        <v>0</v>
      </c>
      <c r="AW12">
        <v>0</v>
      </c>
      <c r="AX12">
        <v>233</v>
      </c>
      <c r="AY12">
        <v>127</v>
      </c>
      <c r="AZ12">
        <v>630</v>
      </c>
    </row>
    <row r="13" spans="1:52">
      <c r="A13" t="s">
        <v>36</v>
      </c>
      <c r="B13">
        <v>28112</v>
      </c>
      <c r="C13">
        <v>634</v>
      </c>
      <c r="D13">
        <v>447</v>
      </c>
      <c r="E13">
        <v>304</v>
      </c>
      <c r="F13">
        <v>330</v>
      </c>
      <c r="G13">
        <v>33</v>
      </c>
      <c r="H13">
        <v>78</v>
      </c>
      <c r="I13">
        <v>225</v>
      </c>
      <c r="J13">
        <v>298</v>
      </c>
      <c r="K13">
        <v>101</v>
      </c>
      <c r="L13">
        <v>73</v>
      </c>
      <c r="M13">
        <v>132</v>
      </c>
      <c r="N13">
        <v>119</v>
      </c>
      <c r="O13">
        <v>71</v>
      </c>
      <c r="P13">
        <v>138</v>
      </c>
      <c r="Q13">
        <v>306</v>
      </c>
      <c r="R13">
        <v>328</v>
      </c>
      <c r="S13">
        <v>43</v>
      </c>
      <c r="T13">
        <v>634</v>
      </c>
      <c r="U13">
        <v>47</v>
      </c>
      <c r="V13">
        <v>65</v>
      </c>
      <c r="W13">
        <v>141</v>
      </c>
      <c r="X13">
        <v>246</v>
      </c>
      <c r="Y13">
        <v>41</v>
      </c>
      <c r="Z13">
        <v>93</v>
      </c>
      <c r="AA13">
        <v>424</v>
      </c>
      <c r="AB13">
        <v>28</v>
      </c>
      <c r="AC13">
        <v>9</v>
      </c>
      <c r="AD13">
        <v>4</v>
      </c>
      <c r="AE13">
        <v>82</v>
      </c>
      <c r="AF13">
        <v>9</v>
      </c>
      <c r="AG13">
        <v>25</v>
      </c>
      <c r="AH13">
        <v>32</v>
      </c>
      <c r="AI13">
        <v>69</v>
      </c>
      <c r="AJ13">
        <v>26</v>
      </c>
      <c r="AK13">
        <v>11</v>
      </c>
      <c r="AL13">
        <v>121</v>
      </c>
      <c r="AM13">
        <v>4</v>
      </c>
      <c r="AN13">
        <v>143</v>
      </c>
      <c r="AO13">
        <v>65</v>
      </c>
      <c r="AP13">
        <v>27</v>
      </c>
      <c r="AQ13">
        <v>339</v>
      </c>
      <c r="AR13">
        <v>97</v>
      </c>
      <c r="AS13">
        <v>8</v>
      </c>
      <c r="AT13">
        <v>383</v>
      </c>
      <c r="AU13">
        <v>263</v>
      </c>
      <c r="AV13">
        <v>0</v>
      </c>
      <c r="AW13">
        <v>0</v>
      </c>
      <c r="AX13">
        <v>85</v>
      </c>
      <c r="AY13">
        <v>35</v>
      </c>
      <c r="AZ13">
        <v>251</v>
      </c>
    </row>
    <row r="14" spans="1:52">
      <c r="A14" t="s">
        <v>37</v>
      </c>
      <c r="B14">
        <v>28113</v>
      </c>
      <c r="C14">
        <v>477</v>
      </c>
      <c r="D14">
        <v>332</v>
      </c>
      <c r="E14">
        <v>228</v>
      </c>
      <c r="F14">
        <v>249</v>
      </c>
      <c r="G14">
        <v>26</v>
      </c>
      <c r="H14">
        <v>50</v>
      </c>
      <c r="I14">
        <v>161</v>
      </c>
      <c r="J14">
        <v>240</v>
      </c>
      <c r="K14">
        <v>80</v>
      </c>
      <c r="L14">
        <v>64</v>
      </c>
      <c r="M14">
        <v>89</v>
      </c>
      <c r="N14">
        <v>111</v>
      </c>
      <c r="O14">
        <v>40</v>
      </c>
      <c r="P14">
        <v>93</v>
      </c>
      <c r="Q14">
        <v>233</v>
      </c>
      <c r="R14">
        <v>244</v>
      </c>
      <c r="S14">
        <v>34</v>
      </c>
      <c r="T14">
        <v>477</v>
      </c>
      <c r="U14">
        <v>15</v>
      </c>
      <c r="V14">
        <v>40</v>
      </c>
      <c r="W14">
        <v>84</v>
      </c>
      <c r="X14">
        <v>227</v>
      </c>
      <c r="Y14">
        <v>28</v>
      </c>
      <c r="Z14">
        <v>83</v>
      </c>
      <c r="AA14">
        <v>352</v>
      </c>
      <c r="AB14">
        <v>42</v>
      </c>
      <c r="AC14">
        <v>7</v>
      </c>
      <c r="AD14">
        <v>5</v>
      </c>
      <c r="AE14">
        <v>63</v>
      </c>
      <c r="AF14">
        <v>8</v>
      </c>
      <c r="AG14">
        <v>19</v>
      </c>
      <c r="AH14">
        <v>28</v>
      </c>
      <c r="AI14">
        <v>52</v>
      </c>
      <c r="AJ14">
        <v>21</v>
      </c>
      <c r="AK14">
        <v>9</v>
      </c>
      <c r="AL14">
        <v>96</v>
      </c>
      <c r="AM14">
        <v>0</v>
      </c>
      <c r="AN14">
        <v>73</v>
      </c>
      <c r="AO14">
        <v>49</v>
      </c>
      <c r="AP14">
        <v>20</v>
      </c>
      <c r="AQ14">
        <v>306</v>
      </c>
      <c r="AR14">
        <v>40</v>
      </c>
      <c r="AS14">
        <v>15</v>
      </c>
      <c r="AT14">
        <v>302</v>
      </c>
      <c r="AU14">
        <v>203</v>
      </c>
      <c r="AV14">
        <v>0</v>
      </c>
      <c r="AW14">
        <v>0</v>
      </c>
      <c r="AX14">
        <v>71</v>
      </c>
      <c r="AY14">
        <v>28</v>
      </c>
      <c r="AZ14">
        <v>175</v>
      </c>
    </row>
    <row r="15" spans="1:52">
      <c r="A15" t="s">
        <v>38</v>
      </c>
      <c r="B15">
        <v>28114</v>
      </c>
      <c r="C15">
        <v>470</v>
      </c>
      <c r="D15">
        <v>333</v>
      </c>
      <c r="E15">
        <v>200</v>
      </c>
      <c r="F15">
        <v>270</v>
      </c>
      <c r="G15">
        <v>22</v>
      </c>
      <c r="H15">
        <v>52</v>
      </c>
      <c r="I15">
        <v>158</v>
      </c>
      <c r="J15">
        <v>238</v>
      </c>
      <c r="K15">
        <v>82</v>
      </c>
      <c r="L15">
        <v>62</v>
      </c>
      <c r="M15">
        <v>85</v>
      </c>
      <c r="N15">
        <v>91</v>
      </c>
      <c r="O15">
        <v>45</v>
      </c>
      <c r="P15">
        <v>105</v>
      </c>
      <c r="Q15">
        <v>229</v>
      </c>
      <c r="R15">
        <v>241</v>
      </c>
      <c r="S15">
        <v>23</v>
      </c>
      <c r="T15">
        <v>470</v>
      </c>
      <c r="U15">
        <v>26</v>
      </c>
      <c r="V15">
        <v>44</v>
      </c>
      <c r="W15">
        <v>90</v>
      </c>
      <c r="X15">
        <v>205</v>
      </c>
      <c r="Y15">
        <v>34</v>
      </c>
      <c r="Z15">
        <v>71</v>
      </c>
      <c r="AA15">
        <v>333</v>
      </c>
      <c r="AB15">
        <v>31</v>
      </c>
      <c r="AC15">
        <v>7</v>
      </c>
      <c r="AD15">
        <v>3</v>
      </c>
      <c r="AE15">
        <v>52</v>
      </c>
      <c r="AF15">
        <v>3</v>
      </c>
      <c r="AG15">
        <v>26</v>
      </c>
      <c r="AH15">
        <v>29</v>
      </c>
      <c r="AI15">
        <v>39</v>
      </c>
      <c r="AJ15">
        <v>20</v>
      </c>
      <c r="AK15">
        <v>9</v>
      </c>
      <c r="AL15">
        <v>105</v>
      </c>
      <c r="AM15">
        <v>1</v>
      </c>
      <c r="AN15">
        <v>89</v>
      </c>
      <c r="AO15">
        <v>52</v>
      </c>
      <c r="AP15">
        <v>21</v>
      </c>
      <c r="AQ15">
        <v>186</v>
      </c>
      <c r="AR15">
        <v>107</v>
      </c>
      <c r="AS15">
        <v>30</v>
      </c>
      <c r="AT15">
        <v>301</v>
      </c>
      <c r="AU15">
        <v>220</v>
      </c>
      <c r="AV15">
        <v>0</v>
      </c>
      <c r="AW15">
        <v>0</v>
      </c>
      <c r="AX15">
        <v>64</v>
      </c>
      <c r="AY15">
        <v>17</v>
      </c>
      <c r="AZ15">
        <v>169</v>
      </c>
    </row>
    <row r="16" spans="1:52">
      <c r="A16" t="s">
        <v>39</v>
      </c>
      <c r="B16">
        <v>28116</v>
      </c>
      <c r="C16">
        <v>379</v>
      </c>
      <c r="D16">
        <v>278</v>
      </c>
      <c r="E16">
        <v>170</v>
      </c>
      <c r="F16">
        <v>209</v>
      </c>
      <c r="G16">
        <v>24</v>
      </c>
      <c r="H16">
        <v>35</v>
      </c>
      <c r="I16">
        <v>151</v>
      </c>
      <c r="J16">
        <v>169</v>
      </c>
      <c r="K16">
        <v>65</v>
      </c>
      <c r="L16">
        <v>46</v>
      </c>
      <c r="M16">
        <v>62</v>
      </c>
      <c r="N16">
        <v>87</v>
      </c>
      <c r="O16">
        <v>32</v>
      </c>
      <c r="P16">
        <v>87</v>
      </c>
      <c r="Q16">
        <v>173</v>
      </c>
      <c r="R16">
        <v>206</v>
      </c>
      <c r="S16">
        <v>23</v>
      </c>
      <c r="T16">
        <v>379</v>
      </c>
      <c r="U16">
        <v>13</v>
      </c>
      <c r="V16">
        <v>35</v>
      </c>
      <c r="W16">
        <v>70</v>
      </c>
      <c r="X16">
        <v>158</v>
      </c>
      <c r="Y16">
        <v>29</v>
      </c>
      <c r="Z16">
        <v>74</v>
      </c>
      <c r="AA16">
        <v>279</v>
      </c>
      <c r="AB16">
        <v>20</v>
      </c>
      <c r="AC16">
        <v>1</v>
      </c>
      <c r="AD16">
        <v>1</v>
      </c>
      <c r="AE16">
        <v>59</v>
      </c>
      <c r="AF16">
        <v>4</v>
      </c>
      <c r="AG16">
        <v>21</v>
      </c>
      <c r="AH16">
        <v>20</v>
      </c>
      <c r="AI16">
        <v>45</v>
      </c>
      <c r="AJ16">
        <v>20</v>
      </c>
      <c r="AK16">
        <v>12</v>
      </c>
      <c r="AL16">
        <v>72</v>
      </c>
      <c r="AM16">
        <v>1</v>
      </c>
      <c r="AN16">
        <v>62</v>
      </c>
      <c r="AO16">
        <v>37</v>
      </c>
      <c r="AP16">
        <v>28</v>
      </c>
      <c r="AQ16">
        <v>226</v>
      </c>
      <c r="AR16">
        <v>43</v>
      </c>
      <c r="AS16">
        <v>12</v>
      </c>
      <c r="AT16">
        <v>237</v>
      </c>
      <c r="AU16">
        <v>176</v>
      </c>
      <c r="AV16">
        <v>0</v>
      </c>
      <c r="AW16">
        <v>0</v>
      </c>
      <c r="AX16">
        <v>42</v>
      </c>
      <c r="AY16">
        <v>19</v>
      </c>
      <c r="AZ16">
        <v>142</v>
      </c>
    </row>
    <row r="17" spans="1:52">
      <c r="A17" t="s">
        <v>21</v>
      </c>
      <c r="B17">
        <v>28117</v>
      </c>
      <c r="C17">
        <v>2797</v>
      </c>
      <c r="D17">
        <v>2019</v>
      </c>
      <c r="E17">
        <v>1398</v>
      </c>
      <c r="F17">
        <v>1399</v>
      </c>
      <c r="G17">
        <v>129</v>
      </c>
      <c r="H17">
        <v>361</v>
      </c>
      <c r="I17">
        <v>1010</v>
      </c>
      <c r="J17">
        <v>1297</v>
      </c>
      <c r="K17">
        <v>488</v>
      </c>
      <c r="L17">
        <v>340</v>
      </c>
      <c r="M17">
        <v>463</v>
      </c>
      <c r="N17">
        <v>562</v>
      </c>
      <c r="O17">
        <v>276</v>
      </c>
      <c r="P17">
        <v>668</v>
      </c>
      <c r="Q17">
        <v>1291</v>
      </c>
      <c r="R17">
        <v>1506</v>
      </c>
      <c r="S17">
        <v>471</v>
      </c>
      <c r="T17">
        <v>2797</v>
      </c>
      <c r="U17">
        <v>225</v>
      </c>
      <c r="V17">
        <v>286</v>
      </c>
      <c r="W17">
        <v>491</v>
      </c>
      <c r="X17">
        <v>1183</v>
      </c>
      <c r="Y17">
        <v>134</v>
      </c>
      <c r="Z17">
        <v>477</v>
      </c>
      <c r="AA17">
        <v>1916</v>
      </c>
      <c r="AB17">
        <v>153</v>
      </c>
      <c r="AC17">
        <v>29</v>
      </c>
      <c r="AD17">
        <v>14</v>
      </c>
      <c r="AE17">
        <v>337</v>
      </c>
      <c r="AF17">
        <v>48</v>
      </c>
      <c r="AG17">
        <v>130</v>
      </c>
      <c r="AH17">
        <v>181</v>
      </c>
      <c r="AI17">
        <v>197</v>
      </c>
      <c r="AJ17">
        <v>139</v>
      </c>
      <c r="AK17">
        <v>52</v>
      </c>
      <c r="AL17">
        <v>640</v>
      </c>
      <c r="AM17">
        <v>23</v>
      </c>
      <c r="AN17">
        <v>547</v>
      </c>
      <c r="AO17">
        <v>282</v>
      </c>
      <c r="AP17">
        <v>116</v>
      </c>
      <c r="AQ17">
        <v>1022</v>
      </c>
      <c r="AR17">
        <v>1005</v>
      </c>
      <c r="AS17">
        <v>72</v>
      </c>
      <c r="AT17">
        <v>1911</v>
      </c>
      <c r="AU17">
        <v>1025</v>
      </c>
      <c r="AV17">
        <v>1</v>
      </c>
      <c r="AW17">
        <v>0</v>
      </c>
      <c r="AX17">
        <v>472</v>
      </c>
      <c r="AY17">
        <v>413</v>
      </c>
      <c r="AZ17">
        <v>886</v>
      </c>
    </row>
    <row r="18" spans="1:52">
      <c r="A18" t="s">
        <v>20</v>
      </c>
      <c r="B18">
        <v>28118</v>
      </c>
      <c r="C18">
        <v>494</v>
      </c>
      <c r="D18">
        <v>351</v>
      </c>
      <c r="E18">
        <v>262</v>
      </c>
      <c r="F18">
        <v>232</v>
      </c>
      <c r="G18">
        <v>20</v>
      </c>
      <c r="H18">
        <v>39</v>
      </c>
      <c r="I18">
        <v>156</v>
      </c>
      <c r="J18">
        <v>279</v>
      </c>
      <c r="K18">
        <v>69</v>
      </c>
      <c r="L18">
        <v>56</v>
      </c>
      <c r="M18">
        <v>102</v>
      </c>
      <c r="N18">
        <v>115</v>
      </c>
      <c r="O18">
        <v>60</v>
      </c>
      <c r="P18">
        <v>92</v>
      </c>
      <c r="Q18">
        <v>227</v>
      </c>
      <c r="R18">
        <v>267</v>
      </c>
      <c r="S18">
        <v>66</v>
      </c>
      <c r="T18">
        <v>494</v>
      </c>
      <c r="U18">
        <v>28</v>
      </c>
      <c r="V18">
        <v>33</v>
      </c>
      <c r="W18">
        <v>81</v>
      </c>
      <c r="X18">
        <v>232</v>
      </c>
      <c r="Y18">
        <v>24</v>
      </c>
      <c r="Z18">
        <v>95</v>
      </c>
      <c r="AA18">
        <v>375</v>
      </c>
      <c r="AB18">
        <v>50</v>
      </c>
      <c r="AC18">
        <v>3</v>
      </c>
      <c r="AD18">
        <v>4</v>
      </c>
      <c r="AE18">
        <v>55</v>
      </c>
      <c r="AF18">
        <v>5</v>
      </c>
      <c r="AG18">
        <v>25</v>
      </c>
      <c r="AH18">
        <v>35</v>
      </c>
      <c r="AI18">
        <v>34</v>
      </c>
      <c r="AJ18">
        <v>19</v>
      </c>
      <c r="AK18">
        <v>11</v>
      </c>
      <c r="AL18">
        <v>103</v>
      </c>
      <c r="AM18">
        <v>3</v>
      </c>
      <c r="AN18">
        <v>94</v>
      </c>
      <c r="AO18">
        <v>43</v>
      </c>
      <c r="AP18">
        <v>10</v>
      </c>
      <c r="AQ18">
        <v>124</v>
      </c>
      <c r="AR18">
        <v>179</v>
      </c>
      <c r="AS18">
        <v>9</v>
      </c>
      <c r="AT18">
        <v>378</v>
      </c>
      <c r="AU18">
        <v>230</v>
      </c>
      <c r="AV18">
        <v>0</v>
      </c>
      <c r="AW18">
        <v>0</v>
      </c>
      <c r="AX18">
        <v>91</v>
      </c>
      <c r="AY18">
        <v>57</v>
      </c>
      <c r="AZ18">
        <v>116</v>
      </c>
    </row>
    <row r="19" spans="1:52">
      <c r="A19" t="s">
        <v>19</v>
      </c>
      <c r="B19">
        <v>28119</v>
      </c>
      <c r="C19">
        <v>336</v>
      </c>
      <c r="D19">
        <v>215</v>
      </c>
      <c r="E19">
        <v>156</v>
      </c>
      <c r="F19">
        <v>180</v>
      </c>
      <c r="G19">
        <v>16</v>
      </c>
      <c r="H19">
        <v>41</v>
      </c>
      <c r="I19">
        <v>104</v>
      </c>
      <c r="J19">
        <v>175</v>
      </c>
      <c r="K19">
        <v>62</v>
      </c>
      <c r="L19">
        <v>26</v>
      </c>
      <c r="M19">
        <v>52</v>
      </c>
      <c r="N19">
        <v>79</v>
      </c>
      <c r="O19">
        <v>44</v>
      </c>
      <c r="P19">
        <v>73</v>
      </c>
      <c r="Q19">
        <v>140</v>
      </c>
      <c r="R19">
        <v>196</v>
      </c>
      <c r="S19">
        <v>27</v>
      </c>
      <c r="T19">
        <v>336</v>
      </c>
      <c r="U19">
        <v>14</v>
      </c>
      <c r="V19">
        <v>28</v>
      </c>
      <c r="W19">
        <v>68</v>
      </c>
      <c r="X19">
        <v>137</v>
      </c>
      <c r="Y19">
        <v>17</v>
      </c>
      <c r="Z19">
        <v>71</v>
      </c>
      <c r="AA19">
        <v>238</v>
      </c>
      <c r="AB19">
        <v>29</v>
      </c>
      <c r="AC19">
        <v>4</v>
      </c>
      <c r="AD19">
        <v>2</v>
      </c>
      <c r="AE19">
        <v>37</v>
      </c>
      <c r="AF19">
        <v>1</v>
      </c>
      <c r="AG19">
        <v>7</v>
      </c>
      <c r="AH19">
        <v>13</v>
      </c>
      <c r="AI19">
        <v>24</v>
      </c>
      <c r="AJ19">
        <v>12</v>
      </c>
      <c r="AK19">
        <v>7</v>
      </c>
      <c r="AL19">
        <v>90</v>
      </c>
      <c r="AM19">
        <v>2</v>
      </c>
      <c r="AN19">
        <v>57</v>
      </c>
      <c r="AO19">
        <v>41</v>
      </c>
      <c r="AP19">
        <v>12</v>
      </c>
      <c r="AQ19">
        <v>118</v>
      </c>
      <c r="AR19">
        <v>137</v>
      </c>
      <c r="AS19">
        <v>8</v>
      </c>
      <c r="AT19">
        <v>235</v>
      </c>
      <c r="AU19">
        <v>153</v>
      </c>
      <c r="AV19">
        <v>0</v>
      </c>
      <c r="AW19">
        <v>0</v>
      </c>
      <c r="AX19">
        <v>60</v>
      </c>
      <c r="AY19">
        <v>22</v>
      </c>
      <c r="AZ19">
        <v>101</v>
      </c>
    </row>
    <row r="20" spans="1:52">
      <c r="A20" t="s">
        <v>18</v>
      </c>
      <c r="B20">
        <v>28120</v>
      </c>
      <c r="C20">
        <v>774</v>
      </c>
      <c r="D20">
        <v>499</v>
      </c>
      <c r="E20">
        <v>349</v>
      </c>
      <c r="F20">
        <v>425</v>
      </c>
      <c r="G20">
        <v>41</v>
      </c>
      <c r="H20">
        <v>82</v>
      </c>
      <c r="I20">
        <v>255</v>
      </c>
      <c r="J20">
        <v>396</v>
      </c>
      <c r="K20">
        <v>114</v>
      </c>
      <c r="L20">
        <v>100</v>
      </c>
      <c r="M20">
        <v>161</v>
      </c>
      <c r="N20">
        <v>172</v>
      </c>
      <c r="O20">
        <v>71</v>
      </c>
      <c r="P20">
        <v>156</v>
      </c>
      <c r="Q20">
        <v>375</v>
      </c>
      <c r="R20">
        <v>399</v>
      </c>
      <c r="S20">
        <v>100</v>
      </c>
      <c r="T20">
        <v>774</v>
      </c>
      <c r="U20">
        <v>37</v>
      </c>
      <c r="V20">
        <v>52</v>
      </c>
      <c r="W20">
        <v>141</v>
      </c>
      <c r="X20">
        <v>379</v>
      </c>
      <c r="Y20">
        <v>48</v>
      </c>
      <c r="Z20">
        <v>116</v>
      </c>
      <c r="AA20">
        <v>573</v>
      </c>
      <c r="AB20">
        <v>59</v>
      </c>
      <c r="AC20">
        <v>9</v>
      </c>
      <c r="AD20">
        <v>8</v>
      </c>
      <c r="AE20">
        <v>91</v>
      </c>
      <c r="AF20">
        <v>8</v>
      </c>
      <c r="AG20">
        <v>27</v>
      </c>
      <c r="AH20">
        <v>52</v>
      </c>
      <c r="AI20">
        <v>66</v>
      </c>
      <c r="AJ20">
        <v>40</v>
      </c>
      <c r="AK20">
        <v>18</v>
      </c>
      <c r="AL20">
        <v>180</v>
      </c>
      <c r="AM20">
        <v>1</v>
      </c>
      <c r="AN20">
        <v>139</v>
      </c>
      <c r="AO20">
        <v>70</v>
      </c>
      <c r="AP20">
        <v>16</v>
      </c>
      <c r="AQ20">
        <v>303</v>
      </c>
      <c r="AR20">
        <v>251</v>
      </c>
      <c r="AS20">
        <v>19</v>
      </c>
      <c r="AT20">
        <v>581</v>
      </c>
      <c r="AU20">
        <v>351</v>
      </c>
      <c r="AV20">
        <v>0</v>
      </c>
      <c r="AW20">
        <v>0</v>
      </c>
      <c r="AX20">
        <v>142</v>
      </c>
      <c r="AY20">
        <v>88</v>
      </c>
      <c r="AZ20">
        <v>193</v>
      </c>
    </row>
    <row r="21" spans="1:52">
      <c r="A21" t="s">
        <v>22</v>
      </c>
      <c r="B21">
        <v>28121</v>
      </c>
      <c r="C21">
        <v>468</v>
      </c>
      <c r="D21">
        <v>308</v>
      </c>
      <c r="E21">
        <v>256</v>
      </c>
      <c r="F21">
        <v>212</v>
      </c>
      <c r="G21">
        <v>15</v>
      </c>
      <c r="H21">
        <v>47</v>
      </c>
      <c r="I21">
        <v>169</v>
      </c>
      <c r="J21">
        <v>237</v>
      </c>
      <c r="K21">
        <v>57</v>
      </c>
      <c r="L21">
        <v>38</v>
      </c>
      <c r="M21">
        <v>84</v>
      </c>
      <c r="N21">
        <v>103</v>
      </c>
      <c r="O21">
        <v>63</v>
      </c>
      <c r="P21">
        <v>123</v>
      </c>
      <c r="Q21">
        <v>179</v>
      </c>
      <c r="R21">
        <v>289</v>
      </c>
      <c r="S21">
        <v>75</v>
      </c>
      <c r="T21">
        <v>468</v>
      </c>
      <c r="U21">
        <v>24</v>
      </c>
      <c r="V21">
        <v>30</v>
      </c>
      <c r="W21">
        <v>73</v>
      </c>
      <c r="X21">
        <v>220</v>
      </c>
      <c r="Y21">
        <v>24</v>
      </c>
      <c r="Z21">
        <v>97</v>
      </c>
      <c r="AA21">
        <v>360</v>
      </c>
      <c r="AB21">
        <v>44</v>
      </c>
      <c r="AC21">
        <v>5</v>
      </c>
      <c r="AD21">
        <v>1</v>
      </c>
      <c r="AE21">
        <v>40</v>
      </c>
      <c r="AF21">
        <v>3</v>
      </c>
      <c r="AG21">
        <v>24</v>
      </c>
      <c r="AH21">
        <v>23</v>
      </c>
      <c r="AI21">
        <v>60</v>
      </c>
      <c r="AJ21">
        <v>24</v>
      </c>
      <c r="AK21">
        <v>13</v>
      </c>
      <c r="AL21">
        <v>108</v>
      </c>
      <c r="AM21">
        <v>3</v>
      </c>
      <c r="AN21">
        <v>53</v>
      </c>
      <c r="AO21">
        <v>50</v>
      </c>
      <c r="AP21">
        <v>14</v>
      </c>
      <c r="AQ21">
        <v>276</v>
      </c>
      <c r="AR21">
        <v>21</v>
      </c>
      <c r="AS21">
        <v>7</v>
      </c>
      <c r="AT21">
        <v>337</v>
      </c>
      <c r="AU21">
        <v>191</v>
      </c>
      <c r="AV21">
        <v>0</v>
      </c>
      <c r="AW21">
        <v>0</v>
      </c>
      <c r="AX21">
        <v>86</v>
      </c>
      <c r="AY21">
        <v>60</v>
      </c>
      <c r="AZ21">
        <v>131</v>
      </c>
    </row>
    <row r="22" spans="1:52">
      <c r="A22" t="s">
        <v>41</v>
      </c>
      <c r="B22">
        <v>28122</v>
      </c>
      <c r="C22">
        <v>1242</v>
      </c>
      <c r="D22">
        <v>822</v>
      </c>
      <c r="E22">
        <v>610</v>
      </c>
      <c r="F22">
        <v>632</v>
      </c>
      <c r="G22">
        <v>71</v>
      </c>
      <c r="H22">
        <v>178</v>
      </c>
      <c r="I22">
        <v>437</v>
      </c>
      <c r="J22">
        <v>556</v>
      </c>
      <c r="K22">
        <v>203</v>
      </c>
      <c r="L22">
        <v>150</v>
      </c>
      <c r="M22">
        <v>254</v>
      </c>
      <c r="N22">
        <v>284</v>
      </c>
      <c r="O22">
        <v>112</v>
      </c>
      <c r="P22">
        <v>239</v>
      </c>
      <c r="Q22">
        <v>607</v>
      </c>
      <c r="R22">
        <v>635</v>
      </c>
      <c r="S22">
        <v>131</v>
      </c>
      <c r="T22">
        <v>1242</v>
      </c>
      <c r="U22">
        <v>58</v>
      </c>
      <c r="V22">
        <v>98</v>
      </c>
      <c r="W22">
        <v>228</v>
      </c>
      <c r="X22">
        <v>615</v>
      </c>
      <c r="Y22">
        <v>75</v>
      </c>
      <c r="Z22">
        <v>168</v>
      </c>
      <c r="AA22">
        <v>920</v>
      </c>
      <c r="AB22">
        <v>71</v>
      </c>
      <c r="AC22">
        <v>7</v>
      </c>
      <c r="AD22">
        <v>3</v>
      </c>
      <c r="AE22">
        <v>137</v>
      </c>
      <c r="AF22">
        <v>14</v>
      </c>
      <c r="AG22">
        <v>82</v>
      </c>
      <c r="AH22">
        <v>76</v>
      </c>
      <c r="AI22">
        <v>100</v>
      </c>
      <c r="AJ22">
        <v>70</v>
      </c>
      <c r="AK22">
        <v>19</v>
      </c>
      <c r="AL22">
        <v>329</v>
      </c>
      <c r="AM22">
        <v>6</v>
      </c>
      <c r="AN22">
        <v>196</v>
      </c>
      <c r="AO22">
        <v>123</v>
      </c>
      <c r="AP22">
        <v>39</v>
      </c>
      <c r="AQ22">
        <v>602</v>
      </c>
      <c r="AR22">
        <v>367</v>
      </c>
      <c r="AS22">
        <v>29</v>
      </c>
      <c r="AT22">
        <v>812</v>
      </c>
      <c r="AU22">
        <v>541</v>
      </c>
      <c r="AV22">
        <v>0</v>
      </c>
      <c r="AW22">
        <v>0</v>
      </c>
      <c r="AX22">
        <v>161</v>
      </c>
      <c r="AY22">
        <v>110</v>
      </c>
      <c r="AZ22">
        <v>430</v>
      </c>
    </row>
    <row r="23" spans="1:52">
      <c r="A23" t="s">
        <v>43</v>
      </c>
      <c r="B23">
        <v>28123</v>
      </c>
      <c r="C23">
        <v>994</v>
      </c>
      <c r="D23">
        <v>663</v>
      </c>
      <c r="E23">
        <v>489</v>
      </c>
      <c r="F23">
        <v>505</v>
      </c>
      <c r="G23">
        <v>50</v>
      </c>
      <c r="H23">
        <v>120</v>
      </c>
      <c r="I23">
        <v>327</v>
      </c>
      <c r="J23">
        <v>497</v>
      </c>
      <c r="K23">
        <v>156</v>
      </c>
      <c r="L23">
        <v>135</v>
      </c>
      <c r="M23">
        <v>157</v>
      </c>
      <c r="N23">
        <v>202</v>
      </c>
      <c r="O23">
        <v>105</v>
      </c>
      <c r="P23">
        <v>239</v>
      </c>
      <c r="Q23">
        <v>448</v>
      </c>
      <c r="R23">
        <v>546</v>
      </c>
      <c r="S23">
        <v>90</v>
      </c>
      <c r="T23">
        <v>994</v>
      </c>
      <c r="U23">
        <v>53</v>
      </c>
      <c r="V23">
        <v>82</v>
      </c>
      <c r="W23">
        <v>184</v>
      </c>
      <c r="X23">
        <v>455</v>
      </c>
      <c r="Y23">
        <v>66</v>
      </c>
      <c r="Z23">
        <v>154</v>
      </c>
      <c r="AA23">
        <v>732</v>
      </c>
      <c r="AB23">
        <v>87</v>
      </c>
      <c r="AC23">
        <v>13</v>
      </c>
      <c r="AD23">
        <v>2</v>
      </c>
      <c r="AE23">
        <v>127</v>
      </c>
      <c r="AF23">
        <v>15</v>
      </c>
      <c r="AG23">
        <v>32</v>
      </c>
      <c r="AH23">
        <v>65</v>
      </c>
      <c r="AI23">
        <v>76</v>
      </c>
      <c r="AJ23">
        <v>52</v>
      </c>
      <c r="AK23">
        <v>30</v>
      </c>
      <c r="AL23">
        <v>241</v>
      </c>
      <c r="AM23">
        <v>3</v>
      </c>
      <c r="AN23">
        <v>158</v>
      </c>
      <c r="AO23">
        <v>90</v>
      </c>
      <c r="AP23">
        <v>37</v>
      </c>
      <c r="AQ23">
        <v>388</v>
      </c>
      <c r="AR23">
        <v>413</v>
      </c>
      <c r="AS23">
        <v>32</v>
      </c>
      <c r="AT23">
        <v>621</v>
      </c>
      <c r="AU23">
        <v>396</v>
      </c>
      <c r="AV23">
        <v>0</v>
      </c>
      <c r="AW23">
        <v>0</v>
      </c>
      <c r="AX23">
        <v>150</v>
      </c>
      <c r="AY23">
        <v>75</v>
      </c>
      <c r="AZ23">
        <v>373</v>
      </c>
    </row>
    <row r="24" spans="1:52">
      <c r="A24" t="s">
        <v>44</v>
      </c>
      <c r="B24">
        <v>28124</v>
      </c>
      <c r="C24">
        <v>1209</v>
      </c>
      <c r="D24">
        <v>789</v>
      </c>
      <c r="E24">
        <v>614</v>
      </c>
      <c r="F24">
        <v>595</v>
      </c>
      <c r="G24">
        <v>51</v>
      </c>
      <c r="H24">
        <v>118</v>
      </c>
      <c r="I24">
        <v>434</v>
      </c>
      <c r="J24">
        <v>606</v>
      </c>
      <c r="K24">
        <v>243</v>
      </c>
      <c r="L24">
        <v>151</v>
      </c>
      <c r="M24">
        <v>242</v>
      </c>
      <c r="N24">
        <v>296</v>
      </c>
      <c r="O24">
        <v>106</v>
      </c>
      <c r="P24">
        <v>171</v>
      </c>
      <c r="Q24">
        <v>636</v>
      </c>
      <c r="R24">
        <v>573</v>
      </c>
      <c r="S24">
        <v>85</v>
      </c>
      <c r="T24">
        <v>1209</v>
      </c>
      <c r="U24">
        <v>72</v>
      </c>
      <c r="V24">
        <v>98</v>
      </c>
      <c r="W24">
        <v>238</v>
      </c>
      <c r="X24">
        <v>586</v>
      </c>
      <c r="Y24">
        <v>53</v>
      </c>
      <c r="Z24">
        <v>162</v>
      </c>
      <c r="AA24">
        <v>871</v>
      </c>
      <c r="AB24">
        <v>100</v>
      </c>
      <c r="AC24">
        <v>6</v>
      </c>
      <c r="AD24">
        <v>4</v>
      </c>
      <c r="AE24">
        <v>144</v>
      </c>
      <c r="AF24">
        <v>12</v>
      </c>
      <c r="AG24">
        <v>57</v>
      </c>
      <c r="AH24">
        <v>59</v>
      </c>
      <c r="AI24">
        <v>106</v>
      </c>
      <c r="AJ24">
        <v>67</v>
      </c>
      <c r="AK24">
        <v>26</v>
      </c>
      <c r="AL24">
        <v>269</v>
      </c>
      <c r="AM24">
        <v>2</v>
      </c>
      <c r="AN24">
        <v>202</v>
      </c>
      <c r="AO24">
        <v>150</v>
      </c>
      <c r="AP24">
        <v>55</v>
      </c>
      <c r="AQ24">
        <v>542</v>
      </c>
      <c r="AR24">
        <v>390</v>
      </c>
      <c r="AS24">
        <v>39</v>
      </c>
      <c r="AT24">
        <v>844</v>
      </c>
      <c r="AU24">
        <v>590</v>
      </c>
      <c r="AV24">
        <v>0</v>
      </c>
      <c r="AW24">
        <v>0</v>
      </c>
      <c r="AX24">
        <v>191</v>
      </c>
      <c r="AY24">
        <v>63</v>
      </c>
      <c r="AZ24">
        <v>365</v>
      </c>
    </row>
    <row r="25" spans="1:52">
      <c r="A25" t="s">
        <v>45</v>
      </c>
      <c r="B25">
        <v>28125</v>
      </c>
      <c r="C25">
        <v>622</v>
      </c>
      <c r="D25">
        <v>429</v>
      </c>
      <c r="E25">
        <v>294</v>
      </c>
      <c r="F25">
        <v>328</v>
      </c>
      <c r="G25">
        <v>22</v>
      </c>
      <c r="H25">
        <v>55</v>
      </c>
      <c r="I25">
        <v>212</v>
      </c>
      <c r="J25">
        <v>333</v>
      </c>
      <c r="K25">
        <v>89</v>
      </c>
      <c r="L25">
        <v>74</v>
      </c>
      <c r="M25">
        <v>110</v>
      </c>
      <c r="N25">
        <v>122</v>
      </c>
      <c r="O25">
        <v>67</v>
      </c>
      <c r="P25">
        <v>160</v>
      </c>
      <c r="Q25">
        <v>273</v>
      </c>
      <c r="R25">
        <v>349</v>
      </c>
      <c r="S25">
        <v>89</v>
      </c>
      <c r="T25">
        <v>622</v>
      </c>
      <c r="U25">
        <v>24</v>
      </c>
      <c r="V25">
        <v>47</v>
      </c>
      <c r="W25">
        <v>107</v>
      </c>
      <c r="X25">
        <v>296</v>
      </c>
      <c r="Y25">
        <v>29</v>
      </c>
      <c r="Z25">
        <v>119</v>
      </c>
      <c r="AA25">
        <v>474</v>
      </c>
      <c r="AB25">
        <v>44</v>
      </c>
      <c r="AC25">
        <v>3</v>
      </c>
      <c r="AD25">
        <v>1</v>
      </c>
      <c r="AE25">
        <v>63</v>
      </c>
      <c r="AF25">
        <v>3</v>
      </c>
      <c r="AG25">
        <v>28</v>
      </c>
      <c r="AH25">
        <v>41</v>
      </c>
      <c r="AI25">
        <v>70</v>
      </c>
      <c r="AJ25">
        <v>32</v>
      </c>
      <c r="AK25">
        <v>15</v>
      </c>
      <c r="AL25">
        <v>166</v>
      </c>
      <c r="AM25">
        <v>1</v>
      </c>
      <c r="AN25">
        <v>86</v>
      </c>
      <c r="AO25">
        <v>66</v>
      </c>
      <c r="AP25">
        <v>70</v>
      </c>
      <c r="AQ25">
        <v>238</v>
      </c>
      <c r="AR25">
        <v>110</v>
      </c>
      <c r="AS25">
        <v>6</v>
      </c>
      <c r="AT25">
        <v>461</v>
      </c>
      <c r="AU25">
        <v>280</v>
      </c>
      <c r="AV25">
        <v>0</v>
      </c>
      <c r="AW25">
        <v>0</v>
      </c>
      <c r="AX25">
        <v>103</v>
      </c>
      <c r="AY25">
        <v>78</v>
      </c>
      <c r="AZ25">
        <v>161</v>
      </c>
    </row>
    <row r="26" spans="1:52">
      <c r="A26" t="s">
        <v>47</v>
      </c>
      <c r="B26">
        <v>28126</v>
      </c>
      <c r="C26">
        <v>472</v>
      </c>
      <c r="D26">
        <v>349</v>
      </c>
      <c r="E26">
        <v>253</v>
      </c>
      <c r="F26">
        <v>219</v>
      </c>
      <c r="G26">
        <v>23</v>
      </c>
      <c r="H26">
        <v>51</v>
      </c>
      <c r="I26">
        <v>160</v>
      </c>
      <c r="J26">
        <v>238</v>
      </c>
      <c r="K26">
        <v>76</v>
      </c>
      <c r="L26">
        <v>74</v>
      </c>
      <c r="M26">
        <v>98</v>
      </c>
      <c r="N26">
        <v>94</v>
      </c>
      <c r="O26">
        <v>37</v>
      </c>
      <c r="P26">
        <v>93</v>
      </c>
      <c r="Q26">
        <v>248</v>
      </c>
      <c r="R26">
        <v>224</v>
      </c>
      <c r="S26">
        <v>76</v>
      </c>
      <c r="T26">
        <v>472</v>
      </c>
      <c r="U26">
        <v>17</v>
      </c>
      <c r="V26">
        <v>34</v>
      </c>
      <c r="W26">
        <v>102</v>
      </c>
      <c r="X26">
        <v>214</v>
      </c>
      <c r="Y26">
        <v>30</v>
      </c>
      <c r="Z26">
        <v>75</v>
      </c>
      <c r="AA26">
        <v>345</v>
      </c>
      <c r="AB26">
        <v>37</v>
      </c>
      <c r="AC26">
        <v>2</v>
      </c>
      <c r="AD26">
        <v>3</v>
      </c>
      <c r="AE26">
        <v>56</v>
      </c>
      <c r="AF26">
        <v>6</v>
      </c>
      <c r="AG26">
        <v>22</v>
      </c>
      <c r="AH26">
        <v>27</v>
      </c>
      <c r="AI26">
        <v>26</v>
      </c>
      <c r="AJ26">
        <v>25</v>
      </c>
      <c r="AK26">
        <v>15</v>
      </c>
      <c r="AL26">
        <v>112</v>
      </c>
      <c r="AM26">
        <v>2</v>
      </c>
      <c r="AN26">
        <v>90</v>
      </c>
      <c r="AO26">
        <v>48</v>
      </c>
      <c r="AP26">
        <v>23</v>
      </c>
      <c r="AQ26">
        <v>247</v>
      </c>
      <c r="AR26">
        <v>77</v>
      </c>
      <c r="AS26">
        <v>7</v>
      </c>
      <c r="AT26">
        <v>340</v>
      </c>
      <c r="AU26">
        <v>164</v>
      </c>
      <c r="AV26">
        <v>0</v>
      </c>
      <c r="AW26">
        <v>0</v>
      </c>
      <c r="AX26">
        <v>111</v>
      </c>
      <c r="AY26">
        <v>65</v>
      </c>
      <c r="AZ26">
        <v>132</v>
      </c>
    </row>
    <row r="27" spans="1:52">
      <c r="A27" t="s">
        <v>48</v>
      </c>
      <c r="B27">
        <v>28127</v>
      </c>
      <c r="C27">
        <v>270</v>
      </c>
      <c r="D27">
        <v>189</v>
      </c>
      <c r="E27">
        <v>148</v>
      </c>
      <c r="F27">
        <v>122</v>
      </c>
      <c r="G27">
        <v>13</v>
      </c>
      <c r="H27">
        <v>25</v>
      </c>
      <c r="I27">
        <v>98</v>
      </c>
      <c r="J27">
        <v>134</v>
      </c>
      <c r="K27">
        <v>50</v>
      </c>
      <c r="L27">
        <v>24</v>
      </c>
      <c r="M27">
        <v>47</v>
      </c>
      <c r="N27">
        <v>60</v>
      </c>
      <c r="O27">
        <v>34</v>
      </c>
      <c r="P27">
        <v>55</v>
      </c>
      <c r="Q27">
        <v>121</v>
      </c>
      <c r="R27">
        <v>149</v>
      </c>
      <c r="S27">
        <v>44</v>
      </c>
      <c r="T27">
        <v>270</v>
      </c>
      <c r="U27">
        <v>7</v>
      </c>
      <c r="V27">
        <v>32</v>
      </c>
      <c r="W27">
        <v>59</v>
      </c>
      <c r="X27">
        <v>116</v>
      </c>
      <c r="Y27">
        <v>14</v>
      </c>
      <c r="Z27">
        <v>42</v>
      </c>
      <c r="AA27">
        <v>188</v>
      </c>
      <c r="AB27">
        <v>32</v>
      </c>
      <c r="AC27">
        <v>3</v>
      </c>
      <c r="AD27">
        <v>0</v>
      </c>
      <c r="AE27">
        <v>35</v>
      </c>
      <c r="AF27">
        <v>1</v>
      </c>
      <c r="AG27">
        <v>14</v>
      </c>
      <c r="AH27">
        <v>18</v>
      </c>
      <c r="AI27">
        <v>26</v>
      </c>
      <c r="AJ27">
        <v>8</v>
      </c>
      <c r="AK27">
        <v>3</v>
      </c>
      <c r="AL27">
        <v>62</v>
      </c>
      <c r="AM27">
        <v>0</v>
      </c>
      <c r="AN27">
        <v>33</v>
      </c>
      <c r="AO27">
        <v>35</v>
      </c>
      <c r="AP27">
        <v>26</v>
      </c>
      <c r="AQ27">
        <v>114</v>
      </c>
      <c r="AR27">
        <v>66</v>
      </c>
      <c r="AS27">
        <v>4</v>
      </c>
      <c r="AT27">
        <v>200</v>
      </c>
      <c r="AU27">
        <v>112</v>
      </c>
      <c r="AV27">
        <v>0</v>
      </c>
      <c r="AW27">
        <v>0</v>
      </c>
      <c r="AX27">
        <v>53</v>
      </c>
      <c r="AY27">
        <v>35</v>
      </c>
      <c r="AZ27">
        <v>70</v>
      </c>
    </row>
    <row r="28" spans="1:52">
      <c r="A28" t="s">
        <v>49</v>
      </c>
      <c r="B28">
        <v>28128</v>
      </c>
      <c r="C28">
        <v>435</v>
      </c>
      <c r="D28">
        <v>269</v>
      </c>
      <c r="E28">
        <v>221</v>
      </c>
      <c r="F28">
        <v>214</v>
      </c>
      <c r="G28">
        <v>18</v>
      </c>
      <c r="H28">
        <v>41</v>
      </c>
      <c r="I28">
        <v>135</v>
      </c>
      <c r="J28">
        <v>241</v>
      </c>
      <c r="K28">
        <v>58</v>
      </c>
      <c r="L28">
        <v>54</v>
      </c>
      <c r="M28">
        <v>80</v>
      </c>
      <c r="N28">
        <v>84</v>
      </c>
      <c r="O28">
        <v>45</v>
      </c>
      <c r="P28">
        <v>114</v>
      </c>
      <c r="Q28">
        <v>192</v>
      </c>
      <c r="R28">
        <v>243</v>
      </c>
      <c r="S28">
        <v>59</v>
      </c>
      <c r="T28">
        <v>435</v>
      </c>
      <c r="U28">
        <v>9</v>
      </c>
      <c r="V28">
        <v>36</v>
      </c>
      <c r="W28">
        <v>76</v>
      </c>
      <c r="X28">
        <v>224</v>
      </c>
      <c r="Y28">
        <v>25</v>
      </c>
      <c r="Z28">
        <v>64</v>
      </c>
      <c r="AA28">
        <v>339</v>
      </c>
      <c r="AB28">
        <v>46</v>
      </c>
      <c r="AC28">
        <v>3</v>
      </c>
      <c r="AD28">
        <v>0</v>
      </c>
      <c r="AE28">
        <v>54</v>
      </c>
      <c r="AF28">
        <v>3</v>
      </c>
      <c r="AG28">
        <v>13</v>
      </c>
      <c r="AH28">
        <v>23</v>
      </c>
      <c r="AI28">
        <v>53</v>
      </c>
      <c r="AJ28">
        <v>21</v>
      </c>
      <c r="AK28">
        <v>5</v>
      </c>
      <c r="AL28">
        <v>93</v>
      </c>
      <c r="AM28">
        <v>2</v>
      </c>
      <c r="AN28">
        <v>77</v>
      </c>
      <c r="AO28">
        <v>38</v>
      </c>
      <c r="AP28">
        <v>43</v>
      </c>
      <c r="AQ28">
        <v>266</v>
      </c>
      <c r="AR28">
        <v>50</v>
      </c>
      <c r="AS28">
        <v>2</v>
      </c>
      <c r="AT28">
        <v>335</v>
      </c>
      <c r="AU28">
        <v>202</v>
      </c>
      <c r="AV28">
        <v>0</v>
      </c>
      <c r="AW28">
        <v>0</v>
      </c>
      <c r="AX28">
        <v>87</v>
      </c>
      <c r="AY28">
        <v>46</v>
      </c>
      <c r="AZ28">
        <v>100</v>
      </c>
    </row>
    <row r="29" spans="1:52">
      <c r="A29" s="15"/>
      <c r="B29" s="15"/>
      <c r="C29" s="1"/>
      <c r="D29" s="1"/>
      <c r="E29" s="1"/>
      <c r="F29" s="1"/>
      <c r="G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2" spans="1:52">
      <c r="A32" t="s">
        <v>40</v>
      </c>
      <c r="C32">
        <f>SUM(C17:C21)</f>
        <v>4869</v>
      </c>
      <c r="D32">
        <f t="shared" ref="D32:AR32" si="0">SUM(D17:D21)</f>
        <v>3392</v>
      </c>
      <c r="E32">
        <f t="shared" si="0"/>
        <v>2421</v>
      </c>
      <c r="F32">
        <f t="shared" si="0"/>
        <v>2448</v>
      </c>
      <c r="G32">
        <f t="shared" si="0"/>
        <v>221</v>
      </c>
      <c r="H32">
        <f t="shared" si="0"/>
        <v>570</v>
      </c>
      <c r="I32">
        <f t="shared" ref="I32" si="1">SUM(I17:I21)</f>
        <v>1694</v>
      </c>
      <c r="J32">
        <f t="shared" si="0"/>
        <v>2384</v>
      </c>
      <c r="K32">
        <f t="shared" si="0"/>
        <v>790</v>
      </c>
      <c r="L32">
        <f t="shared" si="0"/>
        <v>560</v>
      </c>
      <c r="M32">
        <f t="shared" si="0"/>
        <v>862</v>
      </c>
      <c r="N32">
        <f t="shared" si="0"/>
        <v>1031</v>
      </c>
      <c r="O32">
        <f t="shared" si="0"/>
        <v>514</v>
      </c>
      <c r="P32">
        <f t="shared" si="0"/>
        <v>1112</v>
      </c>
      <c r="Q32">
        <f t="shared" si="0"/>
        <v>2212</v>
      </c>
      <c r="R32">
        <f t="shared" si="0"/>
        <v>2657</v>
      </c>
      <c r="S32">
        <f t="shared" si="0"/>
        <v>739</v>
      </c>
      <c r="T32">
        <f t="shared" si="0"/>
        <v>4869</v>
      </c>
      <c r="U32">
        <f t="shared" si="0"/>
        <v>328</v>
      </c>
      <c r="V32">
        <f t="shared" si="0"/>
        <v>429</v>
      </c>
      <c r="W32">
        <f t="shared" si="0"/>
        <v>854</v>
      </c>
      <c r="X32">
        <f t="shared" si="0"/>
        <v>2151</v>
      </c>
      <c r="Y32">
        <f t="shared" si="0"/>
        <v>247</v>
      </c>
      <c r="Z32">
        <f t="shared" si="0"/>
        <v>856</v>
      </c>
      <c r="AA32">
        <f t="shared" si="0"/>
        <v>3462</v>
      </c>
      <c r="AB32">
        <f t="shared" si="0"/>
        <v>335</v>
      </c>
      <c r="AC32">
        <f t="shared" si="0"/>
        <v>50</v>
      </c>
      <c r="AD32">
        <f t="shared" si="0"/>
        <v>29</v>
      </c>
      <c r="AE32">
        <f t="shared" si="0"/>
        <v>560</v>
      </c>
      <c r="AF32">
        <f t="shared" si="0"/>
        <v>65</v>
      </c>
      <c r="AG32">
        <f t="shared" si="0"/>
        <v>213</v>
      </c>
      <c r="AH32">
        <f t="shared" si="0"/>
        <v>304</v>
      </c>
      <c r="AI32">
        <f t="shared" si="0"/>
        <v>381</v>
      </c>
      <c r="AJ32">
        <f t="shared" si="0"/>
        <v>234</v>
      </c>
      <c r="AK32">
        <f t="shared" si="0"/>
        <v>101</v>
      </c>
      <c r="AL32">
        <f t="shared" si="0"/>
        <v>1121</v>
      </c>
      <c r="AM32">
        <f t="shared" si="0"/>
        <v>32</v>
      </c>
      <c r="AN32">
        <f t="shared" si="0"/>
        <v>890</v>
      </c>
      <c r="AO32">
        <f t="shared" si="0"/>
        <v>486</v>
      </c>
      <c r="AP32">
        <f t="shared" si="0"/>
        <v>168</v>
      </c>
      <c r="AQ32">
        <f t="shared" si="0"/>
        <v>1843</v>
      </c>
      <c r="AR32">
        <f t="shared" si="0"/>
        <v>1593</v>
      </c>
      <c r="AS32">
        <f t="shared" ref="AS32:AT32" si="2">SUM(AS17:AS21)</f>
        <v>115</v>
      </c>
      <c r="AT32">
        <f t="shared" si="2"/>
        <v>3442</v>
      </c>
      <c r="AU32">
        <f t="shared" ref="AU32:AZ32" si="3">SUM(AU17:AU21)</f>
        <v>1950</v>
      </c>
      <c r="AV32">
        <f t="shared" si="3"/>
        <v>1</v>
      </c>
      <c r="AW32">
        <f t="shared" si="3"/>
        <v>0</v>
      </c>
      <c r="AX32">
        <f t="shared" si="3"/>
        <v>851</v>
      </c>
      <c r="AY32">
        <f t="shared" si="3"/>
        <v>640</v>
      </c>
      <c r="AZ32">
        <f t="shared" si="3"/>
        <v>1427</v>
      </c>
    </row>
    <row r="33" spans="1:52">
      <c r="A33" t="s">
        <v>34</v>
      </c>
      <c r="C33">
        <f>SUM(C11:C16)</f>
        <v>4189</v>
      </c>
      <c r="D33">
        <f t="shared" ref="D33:AR33" si="4">SUM(D11:D16)</f>
        <v>2985</v>
      </c>
      <c r="E33">
        <f t="shared" si="4"/>
        <v>1958</v>
      </c>
      <c r="F33">
        <f t="shared" si="4"/>
        <v>2231</v>
      </c>
      <c r="G33">
        <f t="shared" si="4"/>
        <v>225</v>
      </c>
      <c r="H33">
        <f t="shared" si="4"/>
        <v>469</v>
      </c>
      <c r="I33">
        <f t="shared" ref="I33" si="5">SUM(I11:I16)</f>
        <v>1519</v>
      </c>
      <c r="J33">
        <f t="shared" si="4"/>
        <v>1976</v>
      </c>
      <c r="K33">
        <f t="shared" si="4"/>
        <v>699</v>
      </c>
      <c r="L33">
        <f t="shared" si="4"/>
        <v>512</v>
      </c>
      <c r="M33">
        <f t="shared" si="4"/>
        <v>742</v>
      </c>
      <c r="N33">
        <f t="shared" si="4"/>
        <v>897</v>
      </c>
      <c r="O33">
        <f t="shared" si="4"/>
        <v>412</v>
      </c>
      <c r="P33">
        <f t="shared" si="4"/>
        <v>927</v>
      </c>
      <c r="Q33">
        <f t="shared" si="4"/>
        <v>1953</v>
      </c>
      <c r="R33">
        <f t="shared" si="4"/>
        <v>2236</v>
      </c>
      <c r="S33">
        <f t="shared" si="4"/>
        <v>319</v>
      </c>
      <c r="T33">
        <f t="shared" si="4"/>
        <v>4189</v>
      </c>
      <c r="U33">
        <f t="shared" si="4"/>
        <v>239</v>
      </c>
      <c r="V33">
        <f t="shared" si="4"/>
        <v>385</v>
      </c>
      <c r="W33">
        <f t="shared" si="4"/>
        <v>822</v>
      </c>
      <c r="X33">
        <f t="shared" si="4"/>
        <v>1755</v>
      </c>
      <c r="Y33">
        <f t="shared" si="4"/>
        <v>306</v>
      </c>
      <c r="Z33">
        <f t="shared" si="4"/>
        <v>680</v>
      </c>
      <c r="AA33">
        <f t="shared" si="4"/>
        <v>2967</v>
      </c>
      <c r="AB33">
        <f t="shared" si="4"/>
        <v>227</v>
      </c>
      <c r="AC33">
        <f t="shared" si="4"/>
        <v>43</v>
      </c>
      <c r="AD33">
        <f t="shared" si="4"/>
        <v>24</v>
      </c>
      <c r="AE33">
        <f t="shared" si="4"/>
        <v>508</v>
      </c>
      <c r="AF33">
        <f t="shared" si="4"/>
        <v>57</v>
      </c>
      <c r="AG33">
        <f t="shared" si="4"/>
        <v>196</v>
      </c>
      <c r="AH33">
        <f t="shared" si="4"/>
        <v>237</v>
      </c>
      <c r="AI33">
        <f t="shared" si="4"/>
        <v>488</v>
      </c>
      <c r="AJ33">
        <f t="shared" si="4"/>
        <v>174</v>
      </c>
      <c r="AK33">
        <f t="shared" si="4"/>
        <v>72</v>
      </c>
      <c r="AL33">
        <f t="shared" si="4"/>
        <v>894</v>
      </c>
      <c r="AM33">
        <f t="shared" si="4"/>
        <v>12</v>
      </c>
      <c r="AN33">
        <f t="shared" si="4"/>
        <v>779</v>
      </c>
      <c r="AO33">
        <f t="shared" si="4"/>
        <v>445</v>
      </c>
      <c r="AP33">
        <f t="shared" si="4"/>
        <v>150</v>
      </c>
      <c r="AQ33">
        <f t="shared" si="4"/>
        <v>2084</v>
      </c>
      <c r="AR33">
        <f t="shared" si="4"/>
        <v>986</v>
      </c>
      <c r="AS33">
        <f t="shared" ref="AS33:AT33" si="6">SUM(AS11:AS16)</f>
        <v>146</v>
      </c>
      <c r="AT33">
        <f t="shared" si="6"/>
        <v>2582</v>
      </c>
      <c r="AU33">
        <f t="shared" ref="AU33:AZ33" si="7">SUM(AU11:AU16)</f>
        <v>1718</v>
      </c>
      <c r="AV33">
        <f t="shared" si="7"/>
        <v>0</v>
      </c>
      <c r="AW33">
        <f t="shared" si="7"/>
        <v>0</v>
      </c>
      <c r="AX33">
        <f t="shared" si="7"/>
        <v>595</v>
      </c>
      <c r="AY33">
        <f t="shared" si="7"/>
        <v>269</v>
      </c>
      <c r="AZ33">
        <f t="shared" si="7"/>
        <v>1607</v>
      </c>
    </row>
    <row r="34" spans="1:52">
      <c r="A34" t="s">
        <v>42</v>
      </c>
      <c r="C34">
        <f>SUM(C22:C24)</f>
        <v>3445</v>
      </c>
      <c r="D34">
        <f t="shared" ref="D34:AR34" si="8">SUM(D22:D24)</f>
        <v>2274</v>
      </c>
      <c r="E34">
        <f t="shared" si="8"/>
        <v>1713</v>
      </c>
      <c r="F34">
        <f t="shared" si="8"/>
        <v>1732</v>
      </c>
      <c r="G34">
        <f t="shared" si="8"/>
        <v>172</v>
      </c>
      <c r="H34">
        <f t="shared" si="8"/>
        <v>416</v>
      </c>
      <c r="I34">
        <f t="shared" ref="I34" si="9">SUM(I22:I24)</f>
        <v>1198</v>
      </c>
      <c r="J34">
        <f t="shared" si="8"/>
        <v>1659</v>
      </c>
      <c r="K34">
        <f t="shared" si="8"/>
        <v>602</v>
      </c>
      <c r="L34">
        <f t="shared" si="8"/>
        <v>436</v>
      </c>
      <c r="M34">
        <f t="shared" si="8"/>
        <v>653</v>
      </c>
      <c r="N34">
        <f t="shared" si="8"/>
        <v>782</v>
      </c>
      <c r="O34">
        <f t="shared" si="8"/>
        <v>323</v>
      </c>
      <c r="P34">
        <f t="shared" si="8"/>
        <v>649</v>
      </c>
      <c r="Q34">
        <f t="shared" si="8"/>
        <v>1691</v>
      </c>
      <c r="R34">
        <f t="shared" si="8"/>
        <v>1754</v>
      </c>
      <c r="S34">
        <f t="shared" si="8"/>
        <v>306</v>
      </c>
      <c r="T34">
        <f t="shared" si="8"/>
        <v>3445</v>
      </c>
      <c r="U34">
        <f t="shared" si="8"/>
        <v>183</v>
      </c>
      <c r="V34">
        <f t="shared" si="8"/>
        <v>278</v>
      </c>
      <c r="W34">
        <f t="shared" si="8"/>
        <v>650</v>
      </c>
      <c r="X34">
        <f t="shared" si="8"/>
        <v>1656</v>
      </c>
      <c r="Y34">
        <f t="shared" si="8"/>
        <v>194</v>
      </c>
      <c r="Z34">
        <f t="shared" si="8"/>
        <v>484</v>
      </c>
      <c r="AA34">
        <f t="shared" si="8"/>
        <v>2523</v>
      </c>
      <c r="AB34">
        <f t="shared" si="8"/>
        <v>258</v>
      </c>
      <c r="AC34">
        <f t="shared" si="8"/>
        <v>26</v>
      </c>
      <c r="AD34">
        <f t="shared" si="8"/>
        <v>9</v>
      </c>
      <c r="AE34">
        <f t="shared" si="8"/>
        <v>408</v>
      </c>
      <c r="AF34">
        <f t="shared" si="8"/>
        <v>41</v>
      </c>
      <c r="AG34">
        <f t="shared" si="8"/>
        <v>171</v>
      </c>
      <c r="AH34">
        <f t="shared" si="8"/>
        <v>200</v>
      </c>
      <c r="AI34">
        <f t="shared" si="8"/>
        <v>282</v>
      </c>
      <c r="AJ34">
        <f t="shared" si="8"/>
        <v>189</v>
      </c>
      <c r="AK34">
        <f t="shared" si="8"/>
        <v>75</v>
      </c>
      <c r="AL34">
        <f t="shared" si="8"/>
        <v>839</v>
      </c>
      <c r="AM34">
        <f t="shared" si="8"/>
        <v>11</v>
      </c>
      <c r="AN34">
        <f t="shared" si="8"/>
        <v>556</v>
      </c>
      <c r="AO34">
        <f t="shared" si="8"/>
        <v>363</v>
      </c>
      <c r="AP34">
        <f t="shared" si="8"/>
        <v>131</v>
      </c>
      <c r="AQ34">
        <f t="shared" si="8"/>
        <v>1532</v>
      </c>
      <c r="AR34">
        <f t="shared" si="8"/>
        <v>1170</v>
      </c>
      <c r="AS34">
        <f t="shared" ref="AS34:AT34" si="10">SUM(AS22:AS24)</f>
        <v>100</v>
      </c>
      <c r="AT34">
        <f t="shared" si="10"/>
        <v>2277</v>
      </c>
      <c r="AU34">
        <f t="shared" ref="AU34:AZ34" si="11">SUM(AU22:AU24)</f>
        <v>1527</v>
      </c>
      <c r="AV34">
        <f t="shared" si="11"/>
        <v>0</v>
      </c>
      <c r="AW34">
        <f t="shared" si="11"/>
        <v>0</v>
      </c>
      <c r="AX34">
        <f t="shared" si="11"/>
        <v>502</v>
      </c>
      <c r="AY34">
        <f t="shared" si="11"/>
        <v>248</v>
      </c>
      <c r="AZ34">
        <f t="shared" si="11"/>
        <v>1168</v>
      </c>
    </row>
    <row r="35" spans="1:52">
      <c r="A35" t="s">
        <v>46</v>
      </c>
      <c r="C35">
        <f>SUM(C25:C28)</f>
        <v>1799</v>
      </c>
      <c r="D35">
        <f t="shared" ref="D35:AR35" si="12">SUM(D25:D28)</f>
        <v>1236</v>
      </c>
      <c r="E35">
        <f t="shared" si="12"/>
        <v>916</v>
      </c>
      <c r="F35">
        <f t="shared" si="12"/>
        <v>883</v>
      </c>
      <c r="G35">
        <f t="shared" si="12"/>
        <v>76</v>
      </c>
      <c r="H35">
        <f t="shared" si="12"/>
        <v>172</v>
      </c>
      <c r="I35">
        <f t="shared" ref="I35" si="13">SUM(I25:I28)</f>
        <v>605</v>
      </c>
      <c r="J35">
        <f t="shared" si="12"/>
        <v>946</v>
      </c>
      <c r="K35">
        <f t="shared" si="12"/>
        <v>273</v>
      </c>
      <c r="L35">
        <f t="shared" si="12"/>
        <v>226</v>
      </c>
      <c r="M35">
        <f t="shared" si="12"/>
        <v>335</v>
      </c>
      <c r="N35">
        <f t="shared" si="12"/>
        <v>360</v>
      </c>
      <c r="O35">
        <f t="shared" si="12"/>
        <v>183</v>
      </c>
      <c r="P35">
        <f t="shared" si="12"/>
        <v>422</v>
      </c>
      <c r="Q35">
        <f t="shared" si="12"/>
        <v>834</v>
      </c>
      <c r="R35">
        <f t="shared" si="12"/>
        <v>965</v>
      </c>
      <c r="S35">
        <f t="shared" si="12"/>
        <v>268</v>
      </c>
      <c r="T35">
        <f t="shared" si="12"/>
        <v>1799</v>
      </c>
      <c r="U35">
        <f t="shared" si="12"/>
        <v>57</v>
      </c>
      <c r="V35">
        <f t="shared" si="12"/>
        <v>149</v>
      </c>
      <c r="W35">
        <f t="shared" si="12"/>
        <v>344</v>
      </c>
      <c r="X35">
        <f t="shared" si="12"/>
        <v>850</v>
      </c>
      <c r="Y35">
        <f t="shared" si="12"/>
        <v>98</v>
      </c>
      <c r="Z35">
        <f t="shared" si="12"/>
        <v>300</v>
      </c>
      <c r="AA35">
        <f t="shared" si="12"/>
        <v>1346</v>
      </c>
      <c r="AB35">
        <f t="shared" si="12"/>
        <v>159</v>
      </c>
      <c r="AC35">
        <f t="shared" si="12"/>
        <v>11</v>
      </c>
      <c r="AD35">
        <f t="shared" si="12"/>
        <v>4</v>
      </c>
      <c r="AE35">
        <f t="shared" si="12"/>
        <v>208</v>
      </c>
      <c r="AF35">
        <f t="shared" si="12"/>
        <v>13</v>
      </c>
      <c r="AG35">
        <f t="shared" si="12"/>
        <v>77</v>
      </c>
      <c r="AH35">
        <f t="shared" si="12"/>
        <v>109</v>
      </c>
      <c r="AI35">
        <f t="shared" si="12"/>
        <v>175</v>
      </c>
      <c r="AJ35">
        <f t="shared" si="12"/>
        <v>86</v>
      </c>
      <c r="AK35">
        <f t="shared" si="12"/>
        <v>38</v>
      </c>
      <c r="AL35">
        <f t="shared" si="12"/>
        <v>433</v>
      </c>
      <c r="AM35">
        <f t="shared" si="12"/>
        <v>5</v>
      </c>
      <c r="AN35">
        <f t="shared" si="12"/>
        <v>286</v>
      </c>
      <c r="AO35">
        <f t="shared" si="12"/>
        <v>187</v>
      </c>
      <c r="AP35">
        <f t="shared" si="12"/>
        <v>162</v>
      </c>
      <c r="AQ35">
        <f t="shared" si="12"/>
        <v>865</v>
      </c>
      <c r="AR35">
        <f t="shared" si="12"/>
        <v>303</v>
      </c>
      <c r="AS35">
        <f t="shared" ref="AS35:AT35" si="14">SUM(AS25:AS28)</f>
        <v>19</v>
      </c>
      <c r="AT35">
        <f t="shared" si="14"/>
        <v>1336</v>
      </c>
      <c r="AU35">
        <f t="shared" ref="AU35:AZ35" si="15">SUM(AU25:AU28)</f>
        <v>758</v>
      </c>
      <c r="AV35">
        <f t="shared" si="15"/>
        <v>0</v>
      </c>
      <c r="AW35">
        <f t="shared" si="15"/>
        <v>0</v>
      </c>
      <c r="AX35">
        <f t="shared" si="15"/>
        <v>354</v>
      </c>
      <c r="AY35">
        <f t="shared" si="15"/>
        <v>224</v>
      </c>
      <c r="AZ35">
        <f t="shared" si="15"/>
        <v>463</v>
      </c>
    </row>
    <row r="36" spans="1:52">
      <c r="A36" t="s">
        <v>24</v>
      </c>
      <c r="C36">
        <f>SUM(C2:C10)</f>
        <v>8999</v>
      </c>
      <c r="D36">
        <f t="shared" ref="D36:AR36" si="16">SUM(D2:D10)</f>
        <v>6522</v>
      </c>
      <c r="E36">
        <f t="shared" si="16"/>
        <v>4433</v>
      </c>
      <c r="F36">
        <f t="shared" si="16"/>
        <v>4566</v>
      </c>
      <c r="G36">
        <f t="shared" si="16"/>
        <v>505</v>
      </c>
      <c r="H36">
        <f t="shared" si="16"/>
        <v>1048</v>
      </c>
      <c r="I36">
        <f t="shared" ref="I36" si="17">SUM(I2:I10)</f>
        <v>3072</v>
      </c>
      <c r="J36">
        <f t="shared" si="16"/>
        <v>4374</v>
      </c>
      <c r="K36">
        <f t="shared" si="16"/>
        <v>1490</v>
      </c>
      <c r="L36">
        <f t="shared" si="16"/>
        <v>1023</v>
      </c>
      <c r="M36">
        <f t="shared" si="16"/>
        <v>1583</v>
      </c>
      <c r="N36">
        <f t="shared" si="16"/>
        <v>1857</v>
      </c>
      <c r="O36">
        <f t="shared" si="16"/>
        <v>896</v>
      </c>
      <c r="P36">
        <f t="shared" si="16"/>
        <v>2150</v>
      </c>
      <c r="Q36">
        <f t="shared" si="16"/>
        <v>4096</v>
      </c>
      <c r="R36">
        <f t="shared" si="16"/>
        <v>4903</v>
      </c>
      <c r="S36">
        <f t="shared" si="16"/>
        <v>850</v>
      </c>
      <c r="T36">
        <f t="shared" si="16"/>
        <v>8999</v>
      </c>
      <c r="U36">
        <f t="shared" si="16"/>
        <v>599</v>
      </c>
      <c r="V36">
        <f t="shared" si="16"/>
        <v>855</v>
      </c>
      <c r="W36">
        <f t="shared" si="16"/>
        <v>1879</v>
      </c>
      <c r="X36">
        <f t="shared" si="16"/>
        <v>3889</v>
      </c>
      <c r="Y36">
        <f t="shared" si="16"/>
        <v>486</v>
      </c>
      <c r="Z36">
        <f t="shared" si="16"/>
        <v>1287</v>
      </c>
      <c r="AA36">
        <f t="shared" si="16"/>
        <v>6215</v>
      </c>
      <c r="AB36">
        <f t="shared" si="16"/>
        <v>442</v>
      </c>
      <c r="AC36">
        <f t="shared" si="16"/>
        <v>74</v>
      </c>
      <c r="AD36">
        <f t="shared" si="16"/>
        <v>46</v>
      </c>
      <c r="AE36">
        <f t="shared" si="16"/>
        <v>1048</v>
      </c>
      <c r="AF36">
        <f t="shared" si="16"/>
        <v>115</v>
      </c>
      <c r="AG36">
        <f t="shared" si="16"/>
        <v>453</v>
      </c>
      <c r="AH36">
        <f t="shared" si="16"/>
        <v>581</v>
      </c>
      <c r="AI36">
        <f t="shared" si="16"/>
        <v>578</v>
      </c>
      <c r="AJ36">
        <f t="shared" si="16"/>
        <v>489</v>
      </c>
      <c r="AK36">
        <f t="shared" si="16"/>
        <v>175</v>
      </c>
      <c r="AL36">
        <f t="shared" si="16"/>
        <v>2266</v>
      </c>
      <c r="AM36">
        <f t="shared" si="16"/>
        <v>64</v>
      </c>
      <c r="AN36">
        <f t="shared" si="16"/>
        <v>1727</v>
      </c>
      <c r="AO36">
        <f t="shared" si="16"/>
        <v>888</v>
      </c>
      <c r="AP36">
        <f t="shared" si="16"/>
        <v>505</v>
      </c>
      <c r="AQ36">
        <f t="shared" si="16"/>
        <v>4435</v>
      </c>
      <c r="AR36">
        <f t="shared" si="16"/>
        <v>2104</v>
      </c>
      <c r="AS36">
        <f t="shared" ref="AS36:AT36" si="18">SUM(AS2:AS10)</f>
        <v>195</v>
      </c>
      <c r="AT36">
        <f t="shared" si="18"/>
        <v>5486</v>
      </c>
      <c r="AU36">
        <f t="shared" ref="AU36:AZ36" si="19">SUM(AU2:AU10)</f>
        <v>3370</v>
      </c>
      <c r="AV36">
        <f t="shared" si="19"/>
        <v>1</v>
      </c>
      <c r="AW36">
        <f t="shared" si="19"/>
        <v>1</v>
      </c>
      <c r="AX36">
        <f t="shared" si="19"/>
        <v>1408</v>
      </c>
      <c r="AY36">
        <f t="shared" si="19"/>
        <v>706</v>
      </c>
      <c r="AZ36">
        <f t="shared" si="19"/>
        <v>3513</v>
      </c>
    </row>
    <row r="38" spans="1:52">
      <c r="A38" t="s">
        <v>76</v>
      </c>
      <c r="C38">
        <f>SUM(C32:C36)</f>
        <v>23301</v>
      </c>
      <c r="D38">
        <f t="shared" ref="D38:AR38" si="20">SUM(D32:D36)</f>
        <v>16409</v>
      </c>
      <c r="E38">
        <f t="shared" si="20"/>
        <v>11441</v>
      </c>
      <c r="F38">
        <f t="shared" si="20"/>
        <v>11860</v>
      </c>
      <c r="G38">
        <f t="shared" si="20"/>
        <v>1199</v>
      </c>
      <c r="H38">
        <f t="shared" si="20"/>
        <v>2675</v>
      </c>
      <c r="I38">
        <f t="shared" ref="I38" si="21">SUM(I32:I36)</f>
        <v>8088</v>
      </c>
      <c r="J38">
        <f t="shared" si="20"/>
        <v>11339</v>
      </c>
      <c r="K38">
        <f t="shared" si="20"/>
        <v>3854</v>
      </c>
      <c r="L38">
        <f t="shared" si="20"/>
        <v>2757</v>
      </c>
      <c r="M38">
        <f t="shared" si="20"/>
        <v>4175</v>
      </c>
      <c r="N38">
        <f t="shared" si="20"/>
        <v>4927</v>
      </c>
      <c r="O38">
        <f t="shared" si="20"/>
        <v>2328</v>
      </c>
      <c r="P38">
        <f t="shared" si="20"/>
        <v>5260</v>
      </c>
      <c r="Q38">
        <f t="shared" si="20"/>
        <v>10786</v>
      </c>
      <c r="R38">
        <f t="shared" si="20"/>
        <v>12515</v>
      </c>
      <c r="S38">
        <f t="shared" si="20"/>
        <v>2482</v>
      </c>
      <c r="T38">
        <f t="shared" si="20"/>
        <v>23301</v>
      </c>
      <c r="U38">
        <f t="shared" si="20"/>
        <v>1406</v>
      </c>
      <c r="V38">
        <f t="shared" si="20"/>
        <v>2096</v>
      </c>
      <c r="W38">
        <f t="shared" si="20"/>
        <v>4549</v>
      </c>
      <c r="X38">
        <f t="shared" si="20"/>
        <v>10301</v>
      </c>
      <c r="Y38">
        <f t="shared" si="20"/>
        <v>1331</v>
      </c>
      <c r="Z38">
        <f t="shared" si="20"/>
        <v>3607</v>
      </c>
      <c r="AA38">
        <f t="shared" si="20"/>
        <v>16513</v>
      </c>
      <c r="AB38">
        <f t="shared" si="20"/>
        <v>1421</v>
      </c>
      <c r="AC38">
        <f t="shared" si="20"/>
        <v>204</v>
      </c>
      <c r="AD38">
        <f t="shared" si="20"/>
        <v>112</v>
      </c>
      <c r="AE38">
        <f t="shared" si="20"/>
        <v>2732</v>
      </c>
      <c r="AF38">
        <f t="shared" si="20"/>
        <v>291</v>
      </c>
      <c r="AG38">
        <f t="shared" si="20"/>
        <v>1110</v>
      </c>
      <c r="AH38">
        <f t="shared" si="20"/>
        <v>1431</v>
      </c>
      <c r="AI38">
        <f t="shared" si="20"/>
        <v>1904</v>
      </c>
      <c r="AJ38">
        <f t="shared" si="20"/>
        <v>1172</v>
      </c>
      <c r="AK38">
        <f t="shared" si="20"/>
        <v>461</v>
      </c>
      <c r="AL38">
        <f t="shared" si="20"/>
        <v>5553</v>
      </c>
      <c r="AM38">
        <f t="shared" si="20"/>
        <v>124</v>
      </c>
      <c r="AN38">
        <f t="shared" si="20"/>
        <v>4238</v>
      </c>
      <c r="AO38">
        <f t="shared" si="20"/>
        <v>2369</v>
      </c>
      <c r="AP38">
        <f t="shared" si="20"/>
        <v>1116</v>
      </c>
      <c r="AQ38">
        <f t="shared" si="20"/>
        <v>10759</v>
      </c>
      <c r="AR38">
        <f t="shared" si="20"/>
        <v>6156</v>
      </c>
      <c r="AS38">
        <f t="shared" ref="AS38:AT38" si="22">SUM(AS32:AS36)</f>
        <v>575</v>
      </c>
      <c r="AT38">
        <f t="shared" si="22"/>
        <v>15123</v>
      </c>
      <c r="AU38">
        <f t="shared" ref="AU38:AZ38" si="23">SUM(AU32:AU36)</f>
        <v>9323</v>
      </c>
      <c r="AV38">
        <f t="shared" si="23"/>
        <v>2</v>
      </c>
      <c r="AW38">
        <f t="shared" si="23"/>
        <v>1</v>
      </c>
      <c r="AX38">
        <f t="shared" si="23"/>
        <v>3710</v>
      </c>
      <c r="AY38">
        <f t="shared" si="23"/>
        <v>2087</v>
      </c>
      <c r="AZ38">
        <f t="shared" si="23"/>
        <v>8178</v>
      </c>
    </row>
    <row r="139" spans="1:2">
      <c r="A139" t="s">
        <v>14</v>
      </c>
      <c r="B139" t="s">
        <v>12</v>
      </c>
    </row>
  </sheetData>
  <conditionalFormatting sqref="D2:AR28">
    <cfRule type="cellIs" dxfId="20" priority="1" operator="lessThan">
      <formula>5</formula>
    </cfRule>
  </conditionalFormatting>
  <pageMargins left="0.78740157499999996" right="0.78740157499999996" top="0.984251969" bottom="0.984251969" header="0.4921259845" footer="0.4921259845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indexed="47"/>
  </sheetPr>
  <dimension ref="A1:G148"/>
  <sheetViews>
    <sheetView workbookViewId="0">
      <selection activeCell="A16" sqref="A16:C16"/>
    </sheetView>
  </sheetViews>
  <sheetFormatPr baseColWidth="10" defaultRowHeight="13.2"/>
  <cols>
    <col min="1" max="1" width="34.44140625" bestFit="1" customWidth="1"/>
    <col min="3" max="3" width="15" customWidth="1"/>
  </cols>
  <sheetData>
    <row r="1" spans="1:7" ht="14.4">
      <c r="A1" s="2" t="s">
        <v>16</v>
      </c>
      <c r="B1" s="2" t="s">
        <v>1</v>
      </c>
      <c r="C1" s="3" t="s">
        <v>106</v>
      </c>
      <c r="D1" s="3" t="s">
        <v>148</v>
      </c>
      <c r="E1" s="2" t="s">
        <v>9</v>
      </c>
    </row>
    <row r="2" spans="1:7" ht="15.6">
      <c r="A2" t="s">
        <v>23</v>
      </c>
      <c r="B2">
        <v>28101</v>
      </c>
      <c r="C2" s="78">
        <v>883</v>
      </c>
      <c r="D2" s="78">
        <v>783</v>
      </c>
      <c r="E2" s="4" t="str">
        <f>IF(D2&lt;C2,$C$148,IF(D2&gt;C2,$A$148,$B$148))</f>
        <v>ì</v>
      </c>
      <c r="G2">
        <v>0</v>
      </c>
    </row>
    <row r="3" spans="1:7" ht="15.6">
      <c r="A3" t="s">
        <v>25</v>
      </c>
      <c r="B3">
        <v>28102</v>
      </c>
      <c r="C3" s="78">
        <v>157</v>
      </c>
      <c r="D3" s="78">
        <v>121</v>
      </c>
      <c r="E3" s="4" t="str">
        <f t="shared" ref="E3:E28" si="0">IF(D3&lt;C3,$C$148,IF(D3&gt;C3,$A$148,$B$148))</f>
        <v>ì</v>
      </c>
      <c r="G3">
        <v>0</v>
      </c>
    </row>
    <row r="4" spans="1:7" ht="15.6">
      <c r="A4" t="s">
        <v>26</v>
      </c>
      <c r="B4">
        <v>28103</v>
      </c>
      <c r="C4" s="78">
        <v>162</v>
      </c>
      <c r="D4" s="78">
        <v>111</v>
      </c>
      <c r="E4" s="4" t="str">
        <f t="shared" si="0"/>
        <v>ì</v>
      </c>
      <c r="G4">
        <v>0</v>
      </c>
    </row>
    <row r="5" spans="1:7" ht="15.6">
      <c r="A5" t="s">
        <v>27</v>
      </c>
      <c r="B5">
        <v>28104</v>
      </c>
      <c r="C5" s="78">
        <v>48</v>
      </c>
      <c r="D5" s="78">
        <v>52</v>
      </c>
      <c r="E5" s="4" t="str">
        <f t="shared" si="0"/>
        <v>î</v>
      </c>
      <c r="G5">
        <v>0</v>
      </c>
    </row>
    <row r="6" spans="1:7" ht="15.6">
      <c r="A6" t="s">
        <v>28</v>
      </c>
      <c r="B6">
        <v>28105</v>
      </c>
      <c r="C6" s="78">
        <v>74</v>
      </c>
      <c r="D6" s="78">
        <v>49</v>
      </c>
      <c r="E6" s="4" t="str">
        <f t="shared" si="0"/>
        <v>ì</v>
      </c>
      <c r="G6">
        <v>0</v>
      </c>
    </row>
    <row r="7" spans="1:7" ht="15.6">
      <c r="A7" t="s">
        <v>29</v>
      </c>
      <c r="B7">
        <v>28106</v>
      </c>
      <c r="C7" s="78">
        <v>384</v>
      </c>
      <c r="D7" s="78">
        <v>375</v>
      </c>
      <c r="E7" s="4" t="str">
        <f t="shared" si="0"/>
        <v>ì</v>
      </c>
      <c r="G7">
        <v>0</v>
      </c>
    </row>
    <row r="8" spans="1:7" ht="15.6">
      <c r="A8" t="s">
        <v>30</v>
      </c>
      <c r="B8">
        <v>28107</v>
      </c>
      <c r="C8" s="78">
        <v>71</v>
      </c>
      <c r="D8" s="78">
        <v>83</v>
      </c>
      <c r="E8" s="4" t="str">
        <f t="shared" si="0"/>
        <v>î</v>
      </c>
      <c r="G8">
        <v>0</v>
      </c>
    </row>
    <row r="9" spans="1:7" ht="15.6">
      <c r="A9" t="s">
        <v>31</v>
      </c>
      <c r="B9">
        <v>28108</v>
      </c>
      <c r="C9" s="78">
        <v>100</v>
      </c>
      <c r="D9" s="78">
        <v>75</v>
      </c>
      <c r="E9" s="4" t="str">
        <f t="shared" si="0"/>
        <v>ì</v>
      </c>
      <c r="G9">
        <v>0</v>
      </c>
    </row>
    <row r="10" spans="1:7" ht="15.6">
      <c r="A10" t="s">
        <v>32</v>
      </c>
      <c r="B10">
        <v>28109</v>
      </c>
      <c r="C10" s="78">
        <v>113</v>
      </c>
      <c r="D10" s="78">
        <v>107</v>
      </c>
      <c r="E10" s="4" t="str">
        <f t="shared" si="0"/>
        <v>ì</v>
      </c>
      <c r="G10">
        <v>0</v>
      </c>
    </row>
    <row r="11" spans="1:7" ht="15.6">
      <c r="A11" t="s">
        <v>33</v>
      </c>
      <c r="B11">
        <v>28110</v>
      </c>
      <c r="C11" s="78">
        <v>128</v>
      </c>
      <c r="D11" s="78">
        <v>122</v>
      </c>
      <c r="E11" s="4" t="str">
        <f t="shared" si="0"/>
        <v>ì</v>
      </c>
      <c r="G11">
        <v>0</v>
      </c>
    </row>
    <row r="12" spans="1:7" ht="15.6">
      <c r="A12" t="s">
        <v>35</v>
      </c>
      <c r="B12">
        <v>28111</v>
      </c>
      <c r="C12" s="78">
        <v>346</v>
      </c>
      <c r="D12" s="78">
        <v>325</v>
      </c>
      <c r="E12" s="4" t="str">
        <f t="shared" si="0"/>
        <v>ì</v>
      </c>
      <c r="G12">
        <v>0</v>
      </c>
    </row>
    <row r="13" spans="1:7" ht="15.6">
      <c r="A13" t="s">
        <v>36</v>
      </c>
      <c r="B13">
        <v>28112</v>
      </c>
      <c r="C13" s="78">
        <v>140</v>
      </c>
      <c r="D13" s="78">
        <v>144</v>
      </c>
      <c r="E13" s="4" t="str">
        <f t="shared" si="0"/>
        <v>î</v>
      </c>
      <c r="G13">
        <v>0</v>
      </c>
    </row>
    <row r="14" spans="1:7" ht="15.6">
      <c r="A14" t="s">
        <v>37</v>
      </c>
      <c r="B14">
        <v>28113</v>
      </c>
      <c r="C14" s="78">
        <v>100</v>
      </c>
      <c r="D14" s="78">
        <v>92</v>
      </c>
      <c r="E14" s="4" t="str">
        <f t="shared" si="0"/>
        <v>ì</v>
      </c>
      <c r="G14">
        <v>0</v>
      </c>
    </row>
    <row r="15" spans="1:7" ht="15.6">
      <c r="A15" t="s">
        <v>38</v>
      </c>
      <c r="B15">
        <v>28114</v>
      </c>
      <c r="C15" s="78">
        <v>98</v>
      </c>
      <c r="D15" s="78">
        <v>80</v>
      </c>
      <c r="E15" s="4" t="str">
        <f t="shared" si="0"/>
        <v>ì</v>
      </c>
      <c r="G15">
        <v>0</v>
      </c>
    </row>
    <row r="16" spans="1:7" ht="15.6">
      <c r="A16" t="s">
        <v>39</v>
      </c>
      <c r="B16">
        <v>28116</v>
      </c>
      <c r="C16" s="78">
        <v>75</v>
      </c>
      <c r="D16" s="78">
        <v>54</v>
      </c>
      <c r="E16" s="4" t="str">
        <f t="shared" si="0"/>
        <v>ì</v>
      </c>
      <c r="G16">
        <v>0</v>
      </c>
    </row>
    <row r="17" spans="1:7" ht="15.6">
      <c r="A17" t="s">
        <v>21</v>
      </c>
      <c r="B17">
        <v>28117</v>
      </c>
      <c r="C17" s="78">
        <v>637</v>
      </c>
      <c r="D17" s="78">
        <v>469</v>
      </c>
      <c r="E17" s="4" t="str">
        <f t="shared" si="0"/>
        <v>ì</v>
      </c>
      <c r="G17">
        <v>0</v>
      </c>
    </row>
    <row r="18" spans="1:7" ht="15.6">
      <c r="A18" t="s">
        <v>20</v>
      </c>
      <c r="B18">
        <v>28118</v>
      </c>
      <c r="C18" s="78">
        <v>89</v>
      </c>
      <c r="D18" s="78">
        <v>77</v>
      </c>
      <c r="E18" s="4" t="str">
        <f t="shared" si="0"/>
        <v>ì</v>
      </c>
      <c r="G18">
        <v>0</v>
      </c>
    </row>
    <row r="19" spans="1:7" ht="15.6">
      <c r="A19" t="s">
        <v>19</v>
      </c>
      <c r="B19">
        <v>28119</v>
      </c>
      <c r="C19" s="78">
        <v>72</v>
      </c>
      <c r="D19" s="78">
        <v>41</v>
      </c>
      <c r="E19" s="4" t="str">
        <f t="shared" si="0"/>
        <v>ì</v>
      </c>
      <c r="G19">
        <v>0</v>
      </c>
    </row>
    <row r="20" spans="1:7" ht="15.6">
      <c r="A20" t="s">
        <v>18</v>
      </c>
      <c r="B20">
        <v>28120</v>
      </c>
      <c r="C20" s="78">
        <v>140</v>
      </c>
      <c r="D20" s="78">
        <v>107</v>
      </c>
      <c r="E20" s="4" t="str">
        <f t="shared" si="0"/>
        <v>ì</v>
      </c>
      <c r="G20">
        <v>0</v>
      </c>
    </row>
    <row r="21" spans="1:7" ht="15.6">
      <c r="A21" t="s">
        <v>22</v>
      </c>
      <c r="B21">
        <v>28121</v>
      </c>
      <c r="C21" s="78">
        <v>73</v>
      </c>
      <c r="D21" s="78">
        <v>68</v>
      </c>
      <c r="E21" s="4" t="str">
        <f t="shared" si="0"/>
        <v>ì</v>
      </c>
      <c r="G21">
        <v>0</v>
      </c>
    </row>
    <row r="22" spans="1:7" ht="15.6">
      <c r="A22" t="s">
        <v>41</v>
      </c>
      <c r="B22">
        <v>28122</v>
      </c>
      <c r="C22" s="78">
        <v>252</v>
      </c>
      <c r="D22" s="78">
        <v>209</v>
      </c>
      <c r="E22" s="4" t="str">
        <f t="shared" si="0"/>
        <v>ì</v>
      </c>
      <c r="G22">
        <v>0</v>
      </c>
    </row>
    <row r="23" spans="1:7" ht="15.6">
      <c r="A23" t="s">
        <v>43</v>
      </c>
      <c r="B23">
        <v>28123</v>
      </c>
      <c r="C23" s="78">
        <v>207</v>
      </c>
      <c r="D23" s="78">
        <v>160</v>
      </c>
      <c r="E23" s="4" t="str">
        <f t="shared" si="0"/>
        <v>ì</v>
      </c>
      <c r="G23">
        <v>0</v>
      </c>
    </row>
    <row r="24" spans="1:7" ht="15.6">
      <c r="A24" t="s">
        <v>44</v>
      </c>
      <c r="B24">
        <v>28124</v>
      </c>
      <c r="C24" s="78">
        <v>301</v>
      </c>
      <c r="D24" s="78">
        <v>221</v>
      </c>
      <c r="E24" s="4" t="str">
        <f t="shared" si="0"/>
        <v>ì</v>
      </c>
      <c r="G24">
        <v>0</v>
      </c>
    </row>
    <row r="25" spans="1:7" ht="15.6">
      <c r="A25" t="s">
        <v>45</v>
      </c>
      <c r="B25">
        <v>28125</v>
      </c>
      <c r="C25" s="78">
        <v>106</v>
      </c>
      <c r="D25" s="78">
        <v>86</v>
      </c>
      <c r="E25" s="4" t="str">
        <f t="shared" si="0"/>
        <v>ì</v>
      </c>
      <c r="G25">
        <v>0</v>
      </c>
    </row>
    <row r="26" spans="1:7" ht="15.6">
      <c r="A26" t="s">
        <v>47</v>
      </c>
      <c r="B26">
        <v>28126</v>
      </c>
      <c r="C26" s="78">
        <v>107</v>
      </c>
      <c r="D26" s="78">
        <v>89</v>
      </c>
      <c r="E26" s="4" t="str">
        <f t="shared" si="0"/>
        <v>ì</v>
      </c>
      <c r="G26">
        <v>0</v>
      </c>
    </row>
    <row r="27" spans="1:7" ht="15.6">
      <c r="A27" t="s">
        <v>48</v>
      </c>
      <c r="B27">
        <v>28127</v>
      </c>
      <c r="C27" s="78">
        <v>57</v>
      </c>
      <c r="D27" s="78">
        <v>57</v>
      </c>
      <c r="E27" s="4" t="str">
        <f t="shared" si="0"/>
        <v>è</v>
      </c>
      <c r="G27">
        <v>0</v>
      </c>
    </row>
    <row r="28" spans="1:7" ht="15.6">
      <c r="A28" t="s">
        <v>49</v>
      </c>
      <c r="B28">
        <v>28128</v>
      </c>
      <c r="C28" s="78">
        <v>79</v>
      </c>
      <c r="D28" s="78">
        <v>64</v>
      </c>
      <c r="E28" s="4" t="str">
        <f t="shared" si="0"/>
        <v>ì</v>
      </c>
      <c r="G28">
        <v>0</v>
      </c>
    </row>
    <row r="29" spans="1:7" ht="15">
      <c r="E29" s="4"/>
    </row>
    <row r="30" spans="1:7" ht="15">
      <c r="E30" s="4"/>
    </row>
    <row r="31" spans="1:7" ht="15">
      <c r="E31" s="4"/>
    </row>
    <row r="32" spans="1:7" ht="15">
      <c r="A32" t="s">
        <v>40</v>
      </c>
      <c r="C32">
        <f>SUM(C17:C21)</f>
        <v>1011</v>
      </c>
      <c r="D32">
        <f>SUM(D17:D21)</f>
        <v>762</v>
      </c>
      <c r="E32" s="4" t="str">
        <f t="shared" ref="E32:E36" si="1">IF(D32&lt;C32,$C$148,IF(D32&gt;C32,$A$148,$B$148))</f>
        <v>ì</v>
      </c>
    </row>
    <row r="33" spans="1:5" ht="15">
      <c r="A33" t="s">
        <v>34</v>
      </c>
      <c r="C33">
        <f>SUM(C11:C16)</f>
        <v>887</v>
      </c>
      <c r="D33">
        <f>SUM(D11:D16)</f>
        <v>817</v>
      </c>
      <c r="E33" s="4" t="str">
        <f t="shared" si="1"/>
        <v>ì</v>
      </c>
    </row>
    <row r="34" spans="1:5" ht="15">
      <c r="A34" t="s">
        <v>42</v>
      </c>
      <c r="C34">
        <f>SUM(C22:C24)</f>
        <v>760</v>
      </c>
      <c r="D34">
        <f>SUM(D22:D24)</f>
        <v>590</v>
      </c>
      <c r="E34" s="4" t="str">
        <f t="shared" si="1"/>
        <v>ì</v>
      </c>
    </row>
    <row r="35" spans="1:5" ht="15">
      <c r="A35" t="s">
        <v>46</v>
      </c>
      <c r="C35">
        <f>SUM(C25:C28)</f>
        <v>349</v>
      </c>
      <c r="D35">
        <f>SUM(D25:D28)</f>
        <v>296</v>
      </c>
      <c r="E35" s="4" t="str">
        <f t="shared" si="1"/>
        <v>ì</v>
      </c>
    </row>
    <row r="36" spans="1:5" ht="15">
      <c r="A36" t="s">
        <v>24</v>
      </c>
      <c r="C36">
        <f>SUM(C2:C10)</f>
        <v>1992</v>
      </c>
      <c r="D36">
        <f>SUM(D2:D10)</f>
        <v>1756</v>
      </c>
      <c r="E36" s="4" t="str">
        <f t="shared" si="1"/>
        <v>ì</v>
      </c>
    </row>
    <row r="38" spans="1:5" ht="15">
      <c r="A38" t="s">
        <v>76</v>
      </c>
      <c r="C38">
        <f>SUM(C32:C36)</f>
        <v>4999</v>
      </c>
      <c r="D38">
        <f>SUM(D32:D36)</f>
        <v>4221</v>
      </c>
      <c r="E38" s="4" t="str">
        <f t="shared" ref="E38" si="2">IF(D38&lt;C38,$C$148,IF(D38&gt;C38,$A$148,$B$148))</f>
        <v>ì</v>
      </c>
    </row>
    <row r="39" spans="1:5" ht="15">
      <c r="E39" s="4"/>
    </row>
    <row r="40" spans="1:5" ht="15">
      <c r="E40" s="4"/>
    </row>
    <row r="41" spans="1:5" ht="15">
      <c r="E41" s="4"/>
    </row>
    <row r="42" spans="1:5" ht="15">
      <c r="E42" s="4"/>
    </row>
    <row r="148" spans="1:3">
      <c r="A148" t="s">
        <v>14</v>
      </c>
      <c r="B148" t="s">
        <v>12</v>
      </c>
      <c r="C148" t="s">
        <v>13</v>
      </c>
    </row>
  </sheetData>
  <conditionalFormatting sqref="E29:E31">
    <cfRule type="cellIs" dxfId="19" priority="71" stopIfTrue="1" operator="equal">
      <formula>#REF!</formula>
    </cfRule>
    <cfRule type="cellIs" dxfId="18" priority="72" stopIfTrue="1" operator="equal">
      <formula>#REF!</formula>
    </cfRule>
    <cfRule type="cellIs" dxfId="17" priority="73" stopIfTrue="1" operator="equal">
      <formula>#REF!</formula>
    </cfRule>
  </conditionalFormatting>
  <conditionalFormatting sqref="E2:E28">
    <cfRule type="cellIs" dxfId="16" priority="8" stopIfTrue="1" operator="equal">
      <formula>#REF!</formula>
    </cfRule>
    <cfRule type="cellIs" dxfId="15" priority="9" stopIfTrue="1" operator="equal">
      <formula>#REF!</formula>
    </cfRule>
    <cfRule type="cellIs" dxfId="14" priority="10" stopIfTrue="1" operator="equal">
      <formula>#REF!</formula>
    </cfRule>
  </conditionalFormatting>
  <conditionalFormatting sqref="C2:D28">
    <cfRule type="cellIs" dxfId="13" priority="7" operator="lessThan">
      <formula>5</formula>
    </cfRule>
  </conditionalFormatting>
  <conditionalFormatting sqref="E32:E36">
    <cfRule type="cellIs" dxfId="12" priority="4" stopIfTrue="1" operator="equal">
      <formula>#REF!</formula>
    </cfRule>
    <cfRule type="cellIs" dxfId="11" priority="5" stopIfTrue="1" operator="equal">
      <formula>#REF!</formula>
    </cfRule>
    <cfRule type="cellIs" dxfId="10" priority="6" stopIfTrue="1" operator="equal">
      <formula>#REF!</formula>
    </cfRule>
  </conditionalFormatting>
  <conditionalFormatting sqref="E38:E42">
    <cfRule type="cellIs" dxfId="9" priority="1" stopIfTrue="1" operator="equal">
      <formula>#REF!</formula>
    </cfRule>
    <cfRule type="cellIs" dxfId="8" priority="2" stopIfTrue="1" operator="equal">
      <formula>#REF!</formula>
    </cfRule>
    <cfRule type="cellIs" dxfId="7" priority="3" stopIfTrue="1" operator="equal">
      <formula>#REF!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3</vt:i4>
      </vt:variant>
    </vt:vector>
  </HeadingPairs>
  <TitlesOfParts>
    <vt:vector size="16" baseType="lpstr">
      <vt:lpstr>Profil</vt:lpstr>
      <vt:lpstr>Alim</vt:lpstr>
      <vt:lpstr>Date</vt:lpstr>
      <vt:lpstr>Nomen</vt:lpstr>
      <vt:lpstr>Nomen2</vt:lpstr>
      <vt:lpstr>DEFMABCDE_BOE</vt:lpstr>
      <vt:lpstr>DEFMABC</vt:lpstr>
      <vt:lpstr>DEFMABC_BOE</vt:lpstr>
      <vt:lpstr>Entree</vt:lpstr>
      <vt:lpstr>Sortie</vt:lpstr>
      <vt:lpstr>Métiers</vt:lpstr>
      <vt:lpstr>rome</vt:lpstr>
      <vt:lpstr>Formations</vt:lpstr>
      <vt:lpstr>Communes</vt:lpstr>
      <vt:lpstr>Profil!Print_Area</vt:lpstr>
      <vt:lpstr>Profil!Zone_d_impression</vt:lpstr>
    </vt:vector>
  </TitlesOfParts>
  <Company>Pole Emploi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Chiffres de l'emploi par Commune 27</dc:title>
  <dc:creator>christellegouley</dc:creator>
  <cp:lastModifiedBy>AUBINE HOUDAYER Marie-Claude</cp:lastModifiedBy>
  <cp:lastPrinted>2023-08-28T14:51:47Z</cp:lastPrinted>
  <dcterms:created xsi:type="dcterms:W3CDTF">2011-11-15T10:39:21Z</dcterms:created>
  <dcterms:modified xsi:type="dcterms:W3CDTF">2023-11-29T13:37:22Z</dcterms:modified>
</cp:coreProperties>
</file>